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3_LabTest\Sharing Files 4\"/>
    </mc:Choice>
  </mc:AlternateContent>
  <xr:revisionPtr revIDLastSave="0" documentId="13_ncr:1_{20C356E4-E27C-4B90-A48E-D88B26FB597F}"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G38" i="3" s="1"/>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E9" i="3" s="1"/>
  <c r="C8" i="3"/>
  <c r="E8" i="3" s="1"/>
  <c r="C7" i="3"/>
  <c r="C6" i="3"/>
  <c r="G10" i="3"/>
  <c r="H10" i="3"/>
  <c r="F9" i="3"/>
  <c r="G9" i="3"/>
  <c r="H9" i="3"/>
  <c r="F8" i="3"/>
  <c r="G8" i="3"/>
  <c r="H8" i="3"/>
  <c r="F7" i="3"/>
  <c r="G7" i="3"/>
  <c r="H7" i="3"/>
  <c r="G6" i="3"/>
  <c r="H6" i="3"/>
  <c r="H11" i="3"/>
  <c r="G11" i="3"/>
  <c r="F11" i="3"/>
  <c r="E7" i="3"/>
  <c r="E6"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3E8EB04-134E-49E6-9129-0ECA442979DD}"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AC0340-A840-4C66-AAB9-15A39DDE1A6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79151AB5-3E15-4302-9E6A-E07C0A1E370E}"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D47338CC-73BF-4A5C-B06A-CF368C2E6A3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63F66EA2-412F-4C3C-AC84-0A9CF80DAC35}"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<sst xmlns="http://schemas.openxmlformats.org/spreadsheetml/2006/main" count="1870" uniqueCount="471">
  <si>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</si>
  <si>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</si>
  <si>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</si>
  <si>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</si>
  <si>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</si>
  <si>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</si>
  <si>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</si>
  <si>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</si>
  <si>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</si>
  <si>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</si>
  <si>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</si>
  <si>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</si>
  <si>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</si>
  <si>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</si>
  <si>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</si>
  <si>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</si>
  <si>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</si>
  <si>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</si>
  <si>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</si>
  <si>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</si>
  <si>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</si>
  <si>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</si>
  <si>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</si>
  <si>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</si>
  <si>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</si>
  <si>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</si>
  <si>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</si>
  <si>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</si>
  <si>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</si>
  <si>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</si>
  <si>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</si>
  <si>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</si>
  <si>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</si>
  <si>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</si>
  <si>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</si>
  <si>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</si>
  <si>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</si>
  <si>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</si>
  <si>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</si>
  <si>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</si>
  <si>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</si>
  <si>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</si>
  <si>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</si>
  <si>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</si>
  <si>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</si>
  <si>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</si>
  <si>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</si>
  <si>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</si>
  <si>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</si>
  <si>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</si>
  <si>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</si>
  <si>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</si>
  <si>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</si>
  <si>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</si>
  <si>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</si>
  <si>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</si>
  <si>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</si>
  <si>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</si>
  <si>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</si>
  <si>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</si>
  <si>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</si>
  <si>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</si>
  <si>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</si>
  <si>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</si>
  <si>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</si>
  <si>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</si>
  <si>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</si>
  <si>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</si>
  <si>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</si>
  <si>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</si>
  <si>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</si>
  <si>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</si>
  <si>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</si>
  <si>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</si>
  <si>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</si>
  <si>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</si>
  <si>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</si>
  <si>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</si>
  <si>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</si>
  <si>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</si>
  <si>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</si>
  <si>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</si>
  <si>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</si>
  <si>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</si>
  <si>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</si>
  <si>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</si>
  <si>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</si>
  <si>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</si>
  <si>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</si>
  <si>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</si>
  <si>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</si>
  <si>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</si>
  <si>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</si>
  <si>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</si>
  <si>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</si>
  <si>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</si>
  <si>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</si>
  <si>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</si>
  <si>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</si>
  <si>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</si>
  <si>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</si>
  <si>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</si>
  <si>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</si>
  <si>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</si>
  <si>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</si>
  <si>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</si>
  <si>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</si>
  <si>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</si>
  <si>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</si>
  <si>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</si>
  <si>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</si>
  <si>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</si>
  <si>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</si>
  <si>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</si>
  <si>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</si>
  <si>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</si>
  <si>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</si>
  <si>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</si>
  <si>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</si>
  <si>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</si>
  <si>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</si>
  <si>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</si>
  <si>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</si>
  <si>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</si>
  <si>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</si>
  <si>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</si>
  <si>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</si>
  <si>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</si>
  <si>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</si>
  <si>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</si>
  <si>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</si>
  <si>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</si>
  <si>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</si>
  <si>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</si>
  <si>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</si>
  <si>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</si>
  <si>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</si>
  <si>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</si>
  <si>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</si>
  <si>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</si>
  <si>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</si>
  <si>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</si>
  <si>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</si>
  <si>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</si>
  <si>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</si>
  <si>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</si>
  <si>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</si>
  <si>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</si>
  <si>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</si>
  <si>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</si>
  <si>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</si>
  <si>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</si>
  <si>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</si>
  <si>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</si>
  <si>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</si>
  <si>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</si>
  <si>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</si>
  <si>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</si>
  <si>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</si>
  <si>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</si>
  <si>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</si>
  <si>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</si>
  <si>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</si>
  <si>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</si>
  <si>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</si>
  <si>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</si>
  <si>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</si>
  <si>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</si>
  <si>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</si>
  <si>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</si>
  <si>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</si>
  <si>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</si>
  <si>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</si>
  <si>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</si>
  <si>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</si>
  <si>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</si>
  <si>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</si>
  <si>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</si>
  <si>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</si>
  <si>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</si>
  <si>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</si>
  <si>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</si>
  <si>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</si>
  <si>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</si>
  <si>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</si>
  <si>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</si>
  <si>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</si>
  <si>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</si>
  <si>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</si>
  <si>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</si>
  <si>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</si>
  <si>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</si>
  <si>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</si>
  <si>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</si>
  <si>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</si>
  <si>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</si>
  <si>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</si>
  <si>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</si>
  <si>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</si>
  <si>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</si>
  <si>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</si>
  <si>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</si>
  <si>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</si>
  <si>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</si>
  <si>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</si>
  <si>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</si>
  <si>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</si>
  <si>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</si>
  <si>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</si>
  <si>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</si>
  <si>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</si>
  <si>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</si>
  <si>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</si>
  <si>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</si>
  <si>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</si>
  <si>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</si>
  <si>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</si>
  <si>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</si>
  <si>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</si>
  <si>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</si>
  <si>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</si>
  <si>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</si>
  <si>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</si>
  <si>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</si>
  <si>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</si>
  <si>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</si>
  <si>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</si>
  <si>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</si>
  <si>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</si>
  <si>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</si>
  <si>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</si>
  <si>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</si>
  <si>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</si>
  <si>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</si>
  <si>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</si>
  <si>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</si>
  <si>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</si>
  <si>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</si>
  <si>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</si>
  <si>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</si>
  <si>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</si>
  <si>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</si>
  <si>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</si>
  <si>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</si>
  <si>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</si>
  <si>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</si>
  <si>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</si>
  <si>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</si>
  <si>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</si>
  <si>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</si>
  <si>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</si>
  <si>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</si>
  <si>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</si>
  <si>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</si>
  <si>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</si>
  <si>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</si>
  <si>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</si>
  <si>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</si>
  <si>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</si>
  <si>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</si>
  <si>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</si>
  <si>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</si>
  <si>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</si>
  <si>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</si>
  <si>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</si>
  <si>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</si>
  <si>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</si>
  <si>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</si>
  <si>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</si>
  <si>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</si>
  <si>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</si>
  <si>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</si>
  <si>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</si>
  <si>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</si>
  <si>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</si>
  <si>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</si>
  <si>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</si>
  <si>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</si>
  <si>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</si>
  <si>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</si>
  <si>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</si>
  <si>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</si>
  <si>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</si>
  <si>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</si>
  <si>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</si>
  <si>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</si>
  <si>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</si>
  <si>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</si>
  <si>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</si>
  <si>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</si>
  <si>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</si>
  <si>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</si>
  <si>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</si>
  <si>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</si>
  <si>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</si>
  <si>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</si>
  <si>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</si>
  <si>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</si>
  <si>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</si>
  <si>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</si>
  <si>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</si>
  <si>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</si>
  <si>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</si>
  <si>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</si>
  <si>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</si>
  <si>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</si>
  <si>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</si>
  <si>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</si>
  <si>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</si>
  <si>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</si>
  <si>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</si>
  <si>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</si>
  <si>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</si>
  <si>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</si>
  <si>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</si>
  <si>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</si>
  <si>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</si>
  <si>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</si>
  <si>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</si>
  <si>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</si>
  <si>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</si>
  <si>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</si>
  <si>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</si>
  <si>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</si>
  <si>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</si>
  <si>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</si>
  <si>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</si>
  <si>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</si>
  <si>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</si>
  <si>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</si>
  <si>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</si>
  <si>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</si>
  <si>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</si>
  <si>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</si>
  <si>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</si>
  <si>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</si>
  <si>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</si>
  <si>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</si>
  <si>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</si>
  <si>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</si>
  <si>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</si>
  <si>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</si>
  <si>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</si>
  <si>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</si>
  <si>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</si>
  <si>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</si>
  <si>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</si>
  <si>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</si>
  <si>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</si>
  <si>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</si>
  <si>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</si>
  <si>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</si>
  <si>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</si>
  <si>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</si>
  <si>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</si>
  <si>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</si>
  <si>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</si>
  <si>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</si>
  <si>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</si>
  <si>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</si>
  <si>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</si>
  <si>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</si>
  <si>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</si>
  <si>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</si>
  <si>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</si>
  <si>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</si>
  <si>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</si>
  <si>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</si>
  <si>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</si>
  <si>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</si>
  <si>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</si>
  <si>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</si>
  <si>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</si>
  <si>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</si>
  <si>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</si>
  <si>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</si>
  <si>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</si>
  <si>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</si>
  <si>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</si>
  <si>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</si>
  <si>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</si>
  <si>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</si>
  <si>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</si>
  <si>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</si>
  <si>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</si>
  <si>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</si>
  <si>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</si>
  <si>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</si>
  <si>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</si>
  <si>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</si>
  <si>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</si>
  <si>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</si>
  <si>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</si>
  <si>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</si>
  <si>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</si>
  <si>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</si>
  <si>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</si>
  <si>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</si>
  <si>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</si>
  <si>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</si>
  <si>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</si>
  <si>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</si>
  <si>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</si>
  <si>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</si>
  <si>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</si>
  <si>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</si>
  <si>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</si>
  <si>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</si>
  <si>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</si>
  <si>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</si>
  <si>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</si>
  <si>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</si>
  <si>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</si>
  <si>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</si>
  <si>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</si>
  <si>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</si>
  <si>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</si>
  <si>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</si>
  <si>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</si>
  <si>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</si>
  <si>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</si>
  <si>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</si>
  <si>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</si>
  <si>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</si>
  <si>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</si>
  <si>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(2,3,a,b)</t>
  </si>
  <si>
    <t>(a)</t>
  </si>
  <si>
    <t>(1,2,3,a,b)</t>
  </si>
  <si>
    <t>(1,2,a)</t>
  </si>
  <si>
    <t>(2,a)</t>
  </si>
  <si>
    <t>(2,a,b)</t>
  </si>
  <si>
    <t>Crude and Age &amp; Sex Adjusted Annual HbA1c Lab Test Rates by Regions, 2011/12, 2016/17 &amp; 2021/22(ref), per 1000 age 40+</t>
  </si>
  <si>
    <t>(2,3,a)</t>
  </si>
  <si>
    <t>(3,a)</t>
  </si>
  <si>
    <t>(1,2,a,b)</t>
  </si>
  <si>
    <t>Crude and Age &amp; Sex Adjusted Annual HbA1c Lab Test Rates by Income Quintile, 2011/12, 2016/17 &amp; 2021/22(ref), per 1000 age 40+</t>
  </si>
  <si>
    <t>2,3</t>
  </si>
  <si>
    <t>Count and rate per 1,000 residents (age 40+)</t>
  </si>
  <si>
    <t>Age- and sex-adjusted rate per 1,000 residents (age 40+)</t>
  </si>
  <si>
    <t xml:space="preserve">date:  November 27, 2024 </t>
  </si>
  <si>
    <t>Community Area</t>
  </si>
  <si>
    <t>Neighborhood Cluster</t>
  </si>
  <si>
    <t>District</t>
  </si>
  <si>
    <t>Health Region</t>
  </si>
  <si>
    <t>Count 
(2011/12)</t>
  </si>
  <si>
    <t>Crude Rate
(2011/12)</t>
  </si>
  <si>
    <t>Adjusted Rate
(2011/12)</t>
  </si>
  <si>
    <t>Count 
(2016/17)</t>
  </si>
  <si>
    <t>Crude Rate
(2016/17)</t>
  </si>
  <si>
    <t>Adjusted Rate
(2016/17)</t>
  </si>
  <si>
    <t>Count 
(2021/22)</t>
  </si>
  <si>
    <t>Crude Rate
(2021/22)</t>
  </si>
  <si>
    <t>Adjusted Rate
(2021/22)</t>
  </si>
  <si>
    <t>Adjusted Rate (2011/123)</t>
  </si>
  <si>
    <t>Adjusted Rate (2016/17)</t>
  </si>
  <si>
    <t>Adjusted Rate (2021/22)</t>
  </si>
  <si>
    <t>2011/12</t>
  </si>
  <si>
    <t>2016/17</t>
  </si>
  <si>
    <t>2021/22</t>
  </si>
  <si>
    <t>If you require this document in a different accessible format, please contact us: by phone at 204-789-3819 or by email at info@cpe.umanitoba.ca.</t>
  </si>
  <si>
    <t>End of worksheet</t>
  </si>
  <si>
    <t xml:space="preserve">Statistical Tests for Adjusted Rates of Hb1Ac Lab Tests by Income Quintile, 2011/12, 2016/17 and 2021/22
</t>
  </si>
  <si>
    <t>bold = statistically significant</t>
  </si>
  <si>
    <t xml:space="preserve">HbA1c Lab Test Counts, Crude Rates, and Adjusted Rates by District in Southern Health-Santé Sud, 2011/12, 2016/17 and 2021/22
</t>
  </si>
  <si>
    <t xml:space="preserve">HbA1c Lab Test Counts, Crude Rates, and Adjusted Rates by Health Region, 2011/12, 2016/17 and 2021/22
</t>
  </si>
  <si>
    <t xml:space="preserve">HbA1c Lab Test Counts, Crude Rates, and Adjusted Rates by Winnipeg Community Area, 2011/12, 2016/17 and 2021/22
</t>
  </si>
  <si>
    <t xml:space="preserve">HbA1c Lab Test Counts, Crude Rates, and Adjusted Rates by Winnipeg Neighbourhood Cluster, 2011/12, 2016/17 and 2021/22
</t>
  </si>
  <si>
    <t xml:space="preserve">HbA1c Lab Test Counts, Crude Rates, and Adjusted Rates by District in Interlake-Eastern RHA, 2011/12, 2016/17 and 2021/22
</t>
  </si>
  <si>
    <t xml:space="preserve">HbA1c Lab Test Counts, Crude Rates, and Adjusted Rates by District in Prairie Mountain, 2011/12, 2016/17 and 2021/22
</t>
  </si>
  <si>
    <t xml:space="preserve">HbA1c Lab Test Counts, Crude Rates, and Adjusted Rates by District in Northern Health Region, 2011/12, 2016/17 and 2021/22
</t>
  </si>
  <si>
    <t xml:space="preserve">Adjusted Rate of Hb1Ac Lab Tests by Income Quintile, 2011/12, 2016/17 and 2021/22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</si>
</sst>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20">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2" fillId="0" borderId="0" xfId="3"/>
    <xf numFmtId="0" fontId="37" fillId="0" borderId="0" xfId="2" applyAlignment="1">
      <alignment vertical="center"/>
    </xf>
    <xf numFmtId="0" fontId="40"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5887022366328756"/>
          <c:y val="0.10081476179113974"/>
          <c:w val="0.57489565783472929"/>
          <c:h val="0.70602736021633661"/>
        </c:manualLayout>
      </c:layout>
      <c:barChart>
        <c:barDir val="bar"/>
        <c:grouping val="clustered"/>
        <c:varyColors val="0"/>
        <c:ser>
          <c:idx val="4"/>
          <c:order val="0"/>
          <c:tx>
            <c:strRef>
              <c:f>'Graph Data'!$H$5</c:f>
              <c:strCache>
                <c:ptCount val="1"/>
                <c:pt idx="0">
                  <c:v>2021/22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(1,2,3,a)</c:v>
                  </c:pt>
                  <c:pt idx="2">
                    <c:v>Prairie Mountain Health (1,2,3,a,b)</c:v>
                  </c:pt>
                  <c:pt idx="3">
                    <c:v>Interlake-Eastern RHA (1,2,3,a,b)</c:v>
                  </c:pt>
                  <c:pt idx="4">
                    <c:v>Winnipeg RHA (1,2,3,a)</c:v>
                  </c:pt>
                  <c:pt idx="5">
                    <c:v>Southern Health-Santé Sud (2,3,a,b)</c:v>
                  </c:pt>
                </c:lvl>
                <c:lvl>
                  <c:pt idx="0">
                    <c:v>   </c:v>
                  </c:pt>
                </c:lvl>
              </c:multiLvlStrCache>
            </c:multiLvlStrRef>
          </c:cat>
          <c:val>
            <c:numRef>
              <c:f>'Graph Data'!$H$6:$H$11</c:f>
              <c:numCache>
                <c:formatCode>0.00</c:formatCode>
                <c:ptCount val="6"/>
                <c:pt idx="0">
                  <c:v>270.70834632999998</c:v>
                </c:pt>
                <c:pt idx="1">
                  <c:v>900.06341008000004</c:v>
                </c:pt>
                <c:pt idx="2">
                  <c:v>599.50720435999995</c:v>
                </c:pt>
                <c:pt idx="3">
                  <c:v>585.42958599999997</c:v>
                </c:pt>
                <c:pt idx="4">
                  <c:v>84.928014759999996</c:v>
                </c:pt>
                <c:pt idx="5">
                  <c:v>342.54289906999998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(1,2,3,a)</c:v>
                  </c:pt>
                  <c:pt idx="2">
                    <c:v>Prairie Mountain Health (1,2,3,a,b)</c:v>
                  </c:pt>
                  <c:pt idx="3">
                    <c:v>Interlake-Eastern RHA (1,2,3,a,b)</c:v>
                  </c:pt>
                  <c:pt idx="4">
                    <c:v>Winnipeg RHA (1,2,3,a)</c:v>
                  </c:pt>
                  <c:pt idx="5">
                    <c:v>Southern Health-Santé Sud (2,3,a,b)</c:v>
                  </c:pt>
                </c:lvl>
                <c:lvl>
                  <c:pt idx="0">
                    <c:v>   </c:v>
                  </c:pt>
                </c:lvl>
              </c:multiLvlStrCache>
            </c:multiLvlStrRef>
          </c:cat>
          <c:val>
            <c:numRef>
              <c:f>'Graph Data'!$G$6:$G$11</c:f>
              <c:numCache>
                <c:formatCode>0.00</c:formatCode>
                <c:ptCount val="6"/>
                <c:pt idx="0">
                  <c:v>275.72333218</c:v>
                </c:pt>
                <c:pt idx="1">
                  <c:v>883.57010665999996</c:v>
                </c:pt>
                <c:pt idx="2">
                  <c:v>701.34842411</c:v>
                </c:pt>
                <c:pt idx="3">
                  <c:v>513.76369075000002</c:v>
                </c:pt>
                <c:pt idx="4">
                  <c:v>81.544305421000004</c:v>
                </c:pt>
                <c:pt idx="5">
                  <c:v>319.56051694000001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(1,2,3,a)</c:v>
                  </c:pt>
                  <c:pt idx="2">
                    <c:v>Prairie Mountain Health (1,2,3,a,b)</c:v>
                  </c:pt>
                  <c:pt idx="3">
                    <c:v>Interlake-Eastern RHA (1,2,3,a,b)</c:v>
                  </c:pt>
                  <c:pt idx="4">
                    <c:v>Winnipeg RHA (1,2,3,a)</c:v>
                  </c:pt>
                  <c:pt idx="5">
                    <c:v>Southern Health-Santé Sud (2,3,a,b)</c:v>
                  </c:pt>
                </c:lvl>
                <c:lvl>
                  <c:pt idx="0">
                    <c:v>   </c:v>
                  </c:pt>
                </c:lvl>
              </c:multiLvlStrCache>
            </c:multiLvlStrRef>
          </c:cat>
          <c:val>
            <c:numRef>
              <c:f>'Graph Data'!$F$6:$F$11</c:f>
              <c:numCache>
                <c:formatCode>0.00</c:formatCode>
                <c:ptCount val="6"/>
                <c:pt idx="0">
                  <c:v>123.99588036</c:v>
                </c:pt>
                <c:pt idx="1">
                  <c:v>421.49040656</c:v>
                </c:pt>
                <c:pt idx="2">
                  <c:v>227.85250701000001</c:v>
                </c:pt>
                <c:pt idx="3">
                  <c:v>208.06712196999999</c:v>
                </c:pt>
                <c:pt idx="4">
                  <c:v>64.547822569000004</c:v>
                </c:pt>
                <c:pt idx="5">
                  <c:v>118.29847150000001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2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6112219495566835"/>
          <c:y val="0.10105821127489475"/>
          <c:w val="0.17678434954526612"/>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2011/12*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287.56715641</c:v>
                </c:pt>
                <c:pt idx="1">
                  <c:v>210.42447430999999</c:v>
                </c:pt>
                <c:pt idx="2">
                  <c:v>182.06383575000001</c:v>
                </c:pt>
                <c:pt idx="3">
                  <c:v>192.66423705</c:v>
                </c:pt>
                <c:pt idx="4">
                  <c:v>131.2111946</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2016/17*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662.30735236999999</c:v>
                </c:pt>
                <c:pt idx="1">
                  <c:v>608.16509590999999</c:v>
                </c:pt>
                <c:pt idx="2">
                  <c:v>534.55201853999995</c:v>
                </c:pt>
                <c:pt idx="3">
                  <c:v>473.03282901</c:v>
                </c:pt>
                <c:pt idx="4">
                  <c:v>317.18567155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2021/22*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625.02399049999997</c:v>
                </c:pt>
                <c:pt idx="1">
                  <c:v>697.45731632000002</c:v>
                </c:pt>
                <c:pt idx="2">
                  <c:v>575.66381497999998</c:v>
                </c:pt>
                <c:pt idx="3">
                  <c:v>500.56981350000001</c:v>
                </c:pt>
                <c:pt idx="4">
                  <c:v>395.92582037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0560990323970707"/>
          <c:y val="0.1772101599428218"/>
          <c:w val="0.24793653778352334"/>
          <c:h val="0.14765785492283079"/>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2011/12*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109.82056272</c:v>
                </c:pt>
                <c:pt idx="1">
                  <c:v>81.572030545000004</c:v>
                </c:pt>
                <c:pt idx="2">
                  <c:v>81.927239352000001</c:v>
                </c:pt>
                <c:pt idx="3">
                  <c:v>60.635188663999998</c:v>
                </c:pt>
                <c:pt idx="4">
                  <c:v>50.759858651000002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2016/17*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177.35795884999999</c:v>
                </c:pt>
                <c:pt idx="1">
                  <c:v>137.64492994</c:v>
                </c:pt>
                <c:pt idx="2">
                  <c:v>134.99298906999999</c:v>
                </c:pt>
                <c:pt idx="3">
                  <c:v>118.30202848</c:v>
                </c:pt>
                <c:pt idx="4">
                  <c:v>77.022362792999999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2021/22* (b)</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157.91790528999999</c:v>
                </c:pt>
                <c:pt idx="1">
                  <c:v>107.27755886</c:v>
                </c:pt>
                <c:pt idx="2">
                  <c:v>96.400968427999999</c:v>
                </c:pt>
                <c:pt idx="3">
                  <c:v>84.31377904</c:v>
                </c:pt>
                <c:pt idx="4">
                  <c:v>60.834772502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00"/>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470786396915698"/>
          <c:y val="0.19106330631323021"/>
          <c:w val="0.22611375880646498"/>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hemoglobin A1C (HbA1c) test rate by Manitoba health region for the years 2011/12, 2016/17, and 2021/22. Values represent the age- and sex-adjusted rate among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76147" cy="4619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baseline="0">
              <a:solidFill>
                <a:schemeClr val="tx1"/>
              </a:solidFill>
              <a:latin typeface="Arial" panose="020B0604020202020204" pitchFamily="34" charset="0"/>
              <a:ea typeface="Segoe UI" pitchFamily="34" charset="0"/>
              <a:cs typeface="Arial" panose="020B0604020202020204" pitchFamily="34" charset="0"/>
            </a:rPr>
            <a:t>Figure 13.5: Hemoglobin A1C (HbA1c) Lab Test Rate by Health Region, 2011/12, 2016/17, and 2021/223</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rate per 1,000 residents (age 40+)</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hemoglobin A1C (HbA1c) test rate by rural income quintile, 2011/12, 2016/17 and 2021/22, based on the age- and sex- adjusted rate of residents aged 40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70199" cy="4320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Hemoglobin A1C (HbA1c) Test Rate by Rural Income Quintile, 2011/12, 2016/17 and 2021/22</a:t>
          </a: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rate per 1,000 residents (age 40+)</a:t>
          </a:r>
          <a:endParaRPr lang="en-US" sz="1200">
            <a:effectLst/>
            <a:latin typeface="Arial" panose="020B0604020202020204" pitchFamily="34" charset="0"/>
            <a:cs typeface="Arial" panose="020B0604020202020204" pitchFamily="34" charset="0"/>
          </a:endParaRP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hemoglobin A1C (HbA1c) test rate by urban income quintile, 2011/12, 2016/17 and 2021/22, based on the age- and sex- adjusted rate of residents aged 40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Hemoglobin A1C (HbA1c) Test Rate by Urban Income Quintile, 2011/12, 2016/17 and 2021/22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58F94EA6-E454-49E3-9A95-201E21DA96D6}"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AD67257D-86C3-4EC4-9364-43FCB05ED451}"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C8434574-25E6-43F4-BB3E-7FE8B80FB951}"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F4CD5B77-65E2-46C9-9E52-36AC3E707602}"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C65ABC34-4299-48D0-A077-9A512BE3EBAF}"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2589FF9D-BADB-46BE-8664-C7678DDDCCB3}"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47BBAAB-9188-4705-B9A8-34296960F2E1}"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 _x000a_(2011/12)" dataDxfId="99"/>
    <tableColumn id="3" xr3:uid="{E609746C-577D-448D-A2D5-107C5EC3FC4F}" name="Crude Rate_x000a_(2011/12)" dataDxfId="98"/>
    <tableColumn id="9" xr3:uid="{E533163E-0B38-4D72-A5E4-7C9E8DE92DB0}" name="Adjusted Rate_x000a_(2011/12)" dataDxfId="97"/>
    <tableColumn id="4" xr3:uid="{E905B87B-6CF6-472D-A463-4DD4DF0F4579}" name="Count _x000a_(2016/17)" dataDxfId="96"/>
    <tableColumn id="5" xr3:uid="{42AC696E-0C0F-41CD-87FE-48FEB719A977}" name="Crude Rate_x000a_(2016/17)" dataDxfId="95"/>
    <tableColumn id="10" xr3:uid="{9B6946B1-8EB7-4F82-B7C6-45A6E18E0B8E}" name="Adjusted Rate_x000a_(2016/17)" dataDxfId="94"/>
    <tableColumn id="6" xr3:uid="{98A3EF03-EBD3-4B5B-968D-B7D8D08DA0B7}" name="Count _x000a_(2021/22)" dataDxfId="93"/>
    <tableColumn id="7" xr3:uid="{207C225F-DEFE-422A-B44A-EF5A1D5B5E9B}" name="Crude Rate_x000a_(2021/22)" dataDxfId="92"/>
    <tableColumn id="12" xr3:uid="{99B711D0-E2B7-4818-8B64-BF6600B64A94}" name="Adjusted Rate_x000a_(2021/22)"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11/12)" dataDxfId="86"/>
    <tableColumn id="3" xr3:uid="{6986163F-37F9-4C51-B8BF-49EF97C8AA8E}" name="Crude Rate_x000a_(2011/12)" dataDxfId="85"/>
    <tableColumn id="8" xr3:uid="{E1FE3E8A-F8CF-4F43-A07A-29CA47C07498}" name="Adjusted Rate_x000a_(2011/12)" dataDxfId="84" dataCellStyle="Data - percent"/>
    <tableColumn id="4" xr3:uid="{17D3DE66-4D16-4579-9390-FCE7DFAD63F4}" name="Count _x000a_(2016/17)" dataDxfId="83" dataCellStyle="Data - counts"/>
    <tableColumn id="5" xr3:uid="{CB9FD7DB-67DB-469A-B19C-D7838272F54A}" name="Crude Rate_x000a_(2016/17)" dataDxfId="82"/>
    <tableColumn id="9" xr3:uid="{13A8AFE8-2E00-4BDF-B370-B87F79D187D2}" name="Adjusted Rate_x000a_(2016/17)" dataDxfId="81" dataCellStyle="Data - percent"/>
    <tableColumn id="6" xr3:uid="{DE6F0234-9AFC-4F7C-B44E-7E3EF1DFD886}" name="Count _x000a_(2021/22)" dataDxfId="80" dataCellStyle="Data - counts"/>
    <tableColumn id="7" xr3:uid="{DEF3260F-6C20-44F1-A215-7DE7E706528E}" name="Crude Rate_x000a_(2021/22)" dataDxfId="79" dataCellStyle="Data - percent"/>
    <tableColumn id="10" xr3:uid="{FD57EE1E-18E1-452C-A821-2E362C658130}" name="Adjusted Rate_x000a_(2021/22)"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11/12)" dataDxfId="73"/>
    <tableColumn id="3" xr3:uid="{799AD68C-F0F9-49AB-810E-8A8E76B68BB8}" name="Crude Rate_x000a_(2011/12)" dataDxfId="72"/>
    <tableColumn id="8" xr3:uid="{0C919304-67A1-4AA3-8103-645F25F7CD26}" name="Adjusted Rate_x000a_(2011/12)" dataDxfId="71" dataCellStyle="Data - percent"/>
    <tableColumn id="4" xr3:uid="{9B3EB30E-4811-4C2F-87EE-547A53BB9DF3}" name="Count _x000a_(2016/17)" dataDxfId="70" dataCellStyle="Data - counts"/>
    <tableColumn id="5" xr3:uid="{0F12AD61-6D7D-4366-8714-6875C0A34F39}" name="Crude Rate_x000a_(2016/17)" dataDxfId="69"/>
    <tableColumn id="9" xr3:uid="{2605FB17-AA4C-4FAA-83FA-01A01B6C0FC0}" name="Adjusted Rate_x000a_(2016/17)" dataDxfId="68" dataCellStyle="Data - percent"/>
    <tableColumn id="6" xr3:uid="{43E0FA13-9B54-44D6-B201-10E3B3EA5D72}" name="Count _x000a_(2021/22)" dataDxfId="67" dataCellStyle="Data - counts"/>
    <tableColumn id="7" xr3:uid="{C517B006-E5E4-45CE-8275-34DFC91A1A27}" name="Crude Rate_x000a_(2021/22)" dataDxfId="66" dataCellStyle="Data - percent"/>
    <tableColumn id="10" xr3:uid="{B737B69A-8423-4615-A441-837880882BBA}" name="Adjusted Rate_x000a_(2021/22)"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11/12)" dataDxfId="60"/>
    <tableColumn id="3" xr3:uid="{BA0D3DA2-FE1B-492A-B643-3CFEFEDAF728}" name="Crude Rate_x000a_(2011/12)" dataDxfId="59"/>
    <tableColumn id="8" xr3:uid="{CFB65243-E5B2-44C6-8D0C-FB9438A58613}" name="Adjusted Rate_x000a_(2011/12)" dataDxfId="58"/>
    <tableColumn id="4" xr3:uid="{65A87695-A081-48FE-8DE3-008DDF3ABE7B}" name="Count _x000a_(2016/17)" dataDxfId="57"/>
    <tableColumn id="5" xr3:uid="{94433568-4669-42E6-80A7-30B3ED87FD6E}" name="Crude Rate_x000a_(2016/17)" dataDxfId="56"/>
    <tableColumn id="9" xr3:uid="{3F299B8B-FCEB-4979-A7AE-BD2BD5C89E3E}" name="Adjusted Rate_x000a_(2016/17)" dataDxfId="55"/>
    <tableColumn id="6" xr3:uid="{F9BAEEB1-906A-4FDA-B891-D116C64ECB71}" name="Count _x000a_(2021/22)" dataDxfId="54"/>
    <tableColumn id="7" xr3:uid="{0CF98AB4-2418-42C1-BA44-73FF78F5589D}" name="Crude Rate_x000a_(2021/22)" dataDxfId="53"/>
    <tableColumn id="10" xr3:uid="{9C6E716E-CAD9-42C6-B721-1B82BF58347E}" name="Adjusted Rate_x000a_(2021/22)"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11/12)" dataDxfId="47"/>
    <tableColumn id="3" xr3:uid="{E7B9AA8C-BAA1-45C8-B8D1-E513DF08F7CD}" name="Crude Rate_x000a_(2011/12)" dataDxfId="46"/>
    <tableColumn id="8" xr3:uid="{5833F9F7-6CE0-4C5D-9C27-545F1A6F2CD5}" name="Adjusted Rate_x000a_(2011/12)" dataDxfId="45"/>
    <tableColumn id="4" xr3:uid="{AA22EA7D-5DC0-4F3A-8ECA-5325860C71C2}" name="Count _x000a_(2016/17)" dataDxfId="44"/>
    <tableColumn id="5" xr3:uid="{8961EBF3-9061-40CF-8EED-1A80E878AA94}" name="Crude Rate_x000a_(2016/17)" dataDxfId="43"/>
    <tableColumn id="9" xr3:uid="{670C5F53-3547-4206-A3B4-00F4526F41EF}" name="Adjusted Rate_x000a_(2016/17)" dataDxfId="42"/>
    <tableColumn id="6" xr3:uid="{5AE41F3B-C96C-4164-9A3A-D1DA1E86C419}" name="Count _x000a_(2021/22)" dataDxfId="41"/>
    <tableColumn id="7" xr3:uid="{CC94DDF7-9E48-4746-955D-E442C96C3982}" name="Crude Rate_x000a_(2021/22)" dataDxfId="40"/>
    <tableColumn id="10" xr3:uid="{1DCF345B-E210-451E-A2D4-F32F96B5D28A}" name="Adjusted Rate_x000a_(2021/22)"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11/12)" dataDxfId="34"/>
    <tableColumn id="3" xr3:uid="{26BCE2F9-001A-4F33-B3FE-6D6410B9F6A9}" name="Crude Rate_x000a_(2011/12)" dataDxfId="33"/>
    <tableColumn id="8" xr3:uid="{78EE06CD-91BE-4824-9F4D-66929B7D5852}" name="Adjusted Rate_x000a_(2011/12)" dataDxfId="32"/>
    <tableColumn id="4" xr3:uid="{ACE4089F-A593-4169-8211-DB959B0A7642}" name="Count _x000a_(2016/17)" dataDxfId="31"/>
    <tableColumn id="5" xr3:uid="{BBAF5251-1946-45AA-B1BE-33DD00E61DDF}" name="Crude Rate_x000a_(2016/17)" dataDxfId="30"/>
    <tableColumn id="9" xr3:uid="{0243E1F9-2123-42A5-BB23-E877D5619A14}" name="Adjusted Rate_x000a_(2016/17)" dataDxfId="29"/>
    <tableColumn id="6" xr3:uid="{2EBEEC92-8AF4-4122-8D62-E2CACC3843A9}" name="Count _x000a_(2021/22)" dataDxfId="28"/>
    <tableColumn id="7" xr3:uid="{EE37DAC4-2A3A-4DD3-9407-19801A4F6813}" name="Crude Rate_x000a_(2021/22)" dataDxfId="27"/>
    <tableColumn id="10" xr3:uid="{E85AC16D-EACE-461E-8B26-B1F5656F1FD6}" name="Adjusted Rate_x000a_(2021/22)"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11/12)" dataDxfId="21"/>
    <tableColumn id="3" xr3:uid="{054969E8-9BFF-44EA-9AC6-6F628BFD315E}" name="Crude Rate_x000a_(2011/12)" dataDxfId="20"/>
    <tableColumn id="8" xr3:uid="{D76499AF-A597-492A-91E1-B9288188753A}" name="Adjusted Rate_x000a_(2011/12)" dataDxfId="19"/>
    <tableColumn id="4" xr3:uid="{82B9FAD0-A182-4979-A453-ABA4A726790B}" name="Count _x000a_(2016/17)" dataDxfId="18"/>
    <tableColumn id="5" xr3:uid="{112A539F-2360-4C14-A71A-5D32AF2F734D}" name="Crude Rate_x000a_(2016/17)" dataDxfId="17"/>
    <tableColumn id="9" xr3:uid="{7A0D3EB2-8D1A-44C5-A259-DABF8E4C74B0}" name="Adjusted Rate_x000a_(2016/17)" dataDxfId="16"/>
    <tableColumn id="6" xr3:uid="{FB9C8903-1AC8-4A75-8E6F-8F2F08F49C57}" name="Count _x000a_(2021/22)" dataDxfId="15"/>
    <tableColumn id="7" xr3:uid="{290570BD-3038-4C7F-AC18-9BCCFD7BFA28}" name="Crude Rate_x000a_(2021/22)" dataDxfId="14"/>
    <tableColumn id="10" xr3:uid="{926D0B2F-0520-4633-993E-B9FF02B30FFE}" name="Adjusted Rate_x000a_(2021/22)"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1/123)" dataDxfId="8" dataCellStyle="Data - percent"/>
    <tableColumn id="3" xr3:uid="{25DBBBAA-19F0-44AB-A7A3-E2C9680F4E3D}" name="Adjusted Rate (2016/17)" dataDxfId="7" dataCellStyle="Data - percent"/>
    <tableColumn id="4" xr3:uid="{B1A4B07F-07FA-4054-9241-0E968E724E9B}" name="Adjusted Rate (2021/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AA60DD3-06FF-4C35-AD04-9F9A1A334869}" name="Table919331221303948664" displayName="Table919331221303948664" ref="A2:B13" totalsRowShown="0" headerRowDxfId="5" dataDxfId="3" headerRowBorderDxfId="4">
  <tableColumns count="2">
    <tableColumn id="1" xr3:uid="{D35523D9-60A7-45A0-B3BD-46DADC0058F6}" name="Statistical Tests" dataDxfId="2"/>
    <tableColumn id="2" xr3:uid="{0CE4F42E-14CC-4CE2-A56A-8A26E9E153BE}"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56" customFormat="1" ht="18.899999999999999" customHeight="1" x14ac:dyDescent="0.3">
      <c r="A1" s="118" t="s">
        <v>464</v>
      </c>
      <c r="B1" s="55"/>
      <c r="C1" s="55"/>
      <c r="D1" s="55"/>
      <c r="E1" s="55"/>
      <c r="F1" s="55"/>
      <c r="G1" s="55"/>
      <c r="H1" s="55"/>
      <c r="I1" s="55"/>
      <c r="J1" s="55"/>
      <c r="K1" s="55"/>
      <c r="L1" s="55"/>
    </row>
    <row r="2" spans="1:18" s="56" customFormat="1" ht="18.899999999999999" customHeight="1" x14ac:dyDescent="0.3">
      <c r="A2" s="1" t="s">
        <v>437</v>
      </c>
      <c r="B2" s="57"/>
      <c r="C2" s="57"/>
      <c r="D2" s="57"/>
      <c r="E2" s="57"/>
      <c r="F2" s="57"/>
      <c r="G2" s="57"/>
      <c r="H2" s="57"/>
      <c r="I2" s="57"/>
      <c r="J2" s="57"/>
      <c r="K2" s="55"/>
      <c r="L2" s="55"/>
    </row>
    <row r="3" spans="1:18" s="60" customFormat="1" ht="54" customHeight="1" x14ac:dyDescent="0.3">
      <c r="A3" s="114" t="s">
        <v>443</v>
      </c>
      <c r="B3" s="58" t="s">
        <v>444</v>
      </c>
      <c r="C3" s="58" t="s">
        <v>445</v>
      </c>
      <c r="D3" s="58" t="s">
        <v>446</v>
      </c>
      <c r="E3" s="58" t="s">
        <v>447</v>
      </c>
      <c r="F3" s="58" t="s">
        <v>448</v>
      </c>
      <c r="G3" s="58" t="s">
        <v>449</v>
      </c>
      <c r="H3" s="58" t="s">
        <v>450</v>
      </c>
      <c r="I3" s="58" t="s">
        <v>451</v>
      </c>
      <c r="J3" s="59" t="s">
        <v>452</v>
      </c>
      <c r="Q3" s="61"/>
      <c r="R3" s="61"/>
    </row>
    <row r="4" spans="1:18" s="56" customFormat="1" ht="18.899999999999999" customHeight="1" x14ac:dyDescent="0.3">
      <c r="A4" s="62" t="s">
        <v>174</v>
      </c>
      <c r="B4" s="63">
        <v>8578</v>
      </c>
      <c r="C4" s="64">
        <v>110.66816323</v>
      </c>
      <c r="D4" s="64">
        <v>118.29847150000001</v>
      </c>
      <c r="E4" s="63">
        <v>25548</v>
      </c>
      <c r="F4" s="64">
        <v>299.81692719</v>
      </c>
      <c r="G4" s="64">
        <v>319.56051694000001</v>
      </c>
      <c r="H4" s="63">
        <v>30931</v>
      </c>
      <c r="I4" s="64">
        <v>327.79084800999999</v>
      </c>
      <c r="J4" s="65">
        <v>342.54289906999998</v>
      </c>
    </row>
    <row r="5" spans="1:18" s="56" customFormat="1" ht="18.899999999999999" customHeight="1" x14ac:dyDescent="0.3">
      <c r="A5" s="62" t="s">
        <v>169</v>
      </c>
      <c r="B5" s="63">
        <v>20724</v>
      </c>
      <c r="C5" s="64">
        <v>60.166179894999999</v>
      </c>
      <c r="D5" s="64">
        <v>64.547822569000004</v>
      </c>
      <c r="E5" s="63">
        <v>28049</v>
      </c>
      <c r="F5" s="64">
        <v>76.472384442000006</v>
      </c>
      <c r="G5" s="64">
        <v>81.544305421000004</v>
      </c>
      <c r="H5" s="63">
        <v>31816</v>
      </c>
      <c r="I5" s="64">
        <v>81.111329225000006</v>
      </c>
      <c r="J5" s="65">
        <v>84.928014759999996</v>
      </c>
    </row>
    <row r="6" spans="1:18" s="56" customFormat="1" ht="18.899999999999999" customHeight="1" x14ac:dyDescent="0.3">
      <c r="A6" s="62" t="s">
        <v>49</v>
      </c>
      <c r="B6" s="63">
        <v>12852</v>
      </c>
      <c r="C6" s="64">
        <v>199.58381216000001</v>
      </c>
      <c r="D6" s="64">
        <v>208.06712196999999</v>
      </c>
      <c r="E6" s="63">
        <v>34106</v>
      </c>
      <c r="F6" s="64">
        <v>499.37771791</v>
      </c>
      <c r="G6" s="64">
        <v>513.76369075000002</v>
      </c>
      <c r="H6" s="63">
        <v>42716</v>
      </c>
      <c r="I6" s="64">
        <v>585.72838964000005</v>
      </c>
      <c r="J6" s="65">
        <v>585.42958599999997</v>
      </c>
    </row>
    <row r="7" spans="1:18" s="56" customFormat="1" ht="18.899999999999999" customHeight="1" x14ac:dyDescent="0.3">
      <c r="A7" s="62" t="s">
        <v>172</v>
      </c>
      <c r="B7" s="63">
        <v>18762</v>
      </c>
      <c r="C7" s="64">
        <v>228.46774880999999</v>
      </c>
      <c r="D7" s="64">
        <v>227.85250701000001</v>
      </c>
      <c r="E7" s="63">
        <v>60256</v>
      </c>
      <c r="F7" s="64">
        <v>716.24191708000001</v>
      </c>
      <c r="G7" s="64">
        <v>701.34842411</v>
      </c>
      <c r="H7" s="63">
        <v>53072</v>
      </c>
      <c r="I7" s="64">
        <v>607.11997803999998</v>
      </c>
      <c r="J7" s="65">
        <v>599.50720435999995</v>
      </c>
    </row>
    <row r="8" spans="1:18" s="56" customFormat="1" ht="18.899999999999999" customHeight="1" x14ac:dyDescent="0.3">
      <c r="A8" s="62" t="s">
        <v>170</v>
      </c>
      <c r="B8" s="63">
        <v>9225</v>
      </c>
      <c r="C8" s="64">
        <v>378.22878229000003</v>
      </c>
      <c r="D8" s="64">
        <v>421.49040656</v>
      </c>
      <c r="E8" s="63">
        <v>21089</v>
      </c>
      <c r="F8" s="64">
        <v>817.05474409999999</v>
      </c>
      <c r="G8" s="64">
        <v>883.57010665999996</v>
      </c>
      <c r="H8" s="63">
        <v>22940</v>
      </c>
      <c r="I8" s="64">
        <v>857.79456305999997</v>
      </c>
      <c r="J8" s="65">
        <v>900.06341008000004</v>
      </c>
      <c r="Q8" s="66"/>
    </row>
    <row r="9" spans="1:18" s="56" customFormat="1" ht="18.899999999999999" customHeight="1" x14ac:dyDescent="0.3">
      <c r="A9" s="67" t="s">
        <v>29</v>
      </c>
      <c r="B9" s="68">
        <v>70797</v>
      </c>
      <c r="C9" s="69">
        <v>118.93498280999999</v>
      </c>
      <c r="D9" s="69">
        <v>123.99588036</v>
      </c>
      <c r="E9" s="68">
        <v>170554</v>
      </c>
      <c r="F9" s="69">
        <v>269.54021989</v>
      </c>
      <c r="G9" s="69">
        <v>275.72333218</v>
      </c>
      <c r="H9" s="68">
        <v>183063</v>
      </c>
      <c r="I9" s="69">
        <v>270.70834632999998</v>
      </c>
      <c r="J9" s="70">
        <v>270.70834632999998</v>
      </c>
    </row>
    <row r="10" spans="1:18" ht="18.899999999999999" customHeight="1" x14ac:dyDescent="0.25">
      <c r="A10" s="71" t="s">
        <v>419</v>
      </c>
    </row>
    <row r="11" spans="1:18" x14ac:dyDescent="0.25">
      <c r="B11" s="73"/>
      <c r="H11" s="73"/>
    </row>
    <row r="12" spans="1:18" x14ac:dyDescent="0.25">
      <c r="A12" s="116" t="s">
        <v>459</v>
      </c>
      <c r="B12" s="74"/>
      <c r="C12" s="74"/>
      <c r="D12" s="74"/>
      <c r="E12" s="74"/>
      <c r="F12" s="74"/>
      <c r="G12" s="74"/>
      <c r="H12" s="74"/>
      <c r="I12" s="74"/>
      <c r="J12" s="74"/>
    </row>
    <row r="13" spans="1:18" x14ac:dyDescent="0.25">
      <c r="B13" s="73"/>
      <c r="H13" s="73"/>
    </row>
    <row r="14" spans="1:18" ht="15.6" x14ac:dyDescent="0.3">
      <c r="A14" s="117" t="s">
        <v>460</v>
      </c>
      <c r="B14" s="73"/>
      <c r="H14" s="73"/>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N22" sqref="N22"/>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7" customWidth="1"/>
    <col min="7" max="7" width="23.109375" style="97" customWidth="1"/>
    <col min="8" max="8" width="11.44140625" style="97" customWidth="1"/>
    <col min="9" max="10" width="11.44140625" style="12" customWidth="1"/>
    <col min="11" max="11" width="15.109375" style="12" customWidth="1"/>
    <col min="12" max="12" width="2.5546875" style="12" customWidth="1"/>
    <col min="13" max="13" width="9.109375" style="98"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Annual HbA1c Lab Test Rates by Regions, 2011/12, 2016/17 &amp; 2021/22(ref), per 1000 age 40+</v>
      </c>
    </row>
    <row r="3" spans="1:34" x14ac:dyDescent="0.3">
      <c r="B3" s="27" t="str">
        <f>'Raw Data'!B6</f>
        <v xml:space="preserve">date:  November 27, 2024 </v>
      </c>
    </row>
    <row r="4" spans="1:34" x14ac:dyDescent="0.3">
      <c r="AD4"/>
      <c r="AE4"/>
    </row>
    <row r="5" spans="1:34" s="3" customFormat="1" x14ac:dyDescent="0.3">
      <c r="A5" s="3" t="s">
        <v>238</v>
      </c>
      <c r="B5" s="2" t="s">
        <v>179</v>
      </c>
      <c r="C5" s="3" t="s">
        <v>129</v>
      </c>
      <c r="D5" s="26" t="s">
        <v>394</v>
      </c>
      <c r="E5" s="2" t="s">
        <v>395</v>
      </c>
      <c r="F5" s="7" t="s">
        <v>456</v>
      </c>
      <c r="G5" s="7" t="s">
        <v>457</v>
      </c>
      <c r="H5" s="7" t="s">
        <v>458</v>
      </c>
      <c r="I5" s="13"/>
      <c r="J5" s="15" t="s">
        <v>267</v>
      </c>
      <c r="K5" s="44"/>
    </row>
    <row r="6" spans="1:34" x14ac:dyDescent="0.3">
      <c r="A6">
        <v>6</v>
      </c>
      <c r="B6" s="27" t="s">
        <v>130</v>
      </c>
      <c r="C6" t="str">
        <f>IF('Raw Data'!BC13&lt;0,CONCATENATE("(",-1*'Raw Data'!BC13,")"),'Raw Data'!BC13)</f>
        <v>(a)</v>
      </c>
      <c r="D6" s="28" t="s">
        <v>48</v>
      </c>
      <c r="E6" s="27" t="str">
        <f t="shared" ref="E6:E11" si="0">CONCATENATE(B6)&amp; (C6)</f>
        <v>Manitoba (a)</v>
      </c>
      <c r="F6" s="12">
        <f>'Raw Data'!E13</f>
        <v>123.99588036</v>
      </c>
      <c r="G6" s="12">
        <f>'Raw Data'!Q13</f>
        <v>275.72333218</v>
      </c>
      <c r="H6" s="12">
        <f>'Raw Data'!AC13</f>
        <v>270.70834632999998</v>
      </c>
      <c r="J6" s="15">
        <v>8</v>
      </c>
      <c r="K6" s="14" t="s">
        <v>162</v>
      </c>
      <c r="L6" s="29"/>
      <c r="M6"/>
      <c r="N6" s="27"/>
      <c r="S6" s="6"/>
      <c r="T6" s="6"/>
      <c r="U6" s="6"/>
      <c r="AA6"/>
      <c r="AB6"/>
      <c r="AC6"/>
      <c r="AD6"/>
      <c r="AE6"/>
    </row>
    <row r="7" spans="1:34" x14ac:dyDescent="0.3">
      <c r="A7">
        <v>5</v>
      </c>
      <c r="B7" s="27" t="s">
        <v>170</v>
      </c>
      <c r="C7" t="str">
        <f>IF('Raw Data'!BC12&lt;0,CONCATENATE("(",-1*'Raw Data'!BC12,")"),'Raw Data'!BC12)</f>
        <v>(1,2,3,a)</v>
      </c>
      <c r="D7"/>
      <c r="E7" s="27" t="str">
        <f t="shared" si="0"/>
        <v>Northern Health Region (1,2,3,a)</v>
      </c>
      <c r="F7" s="12">
        <f>'Raw Data'!E12</f>
        <v>421.49040656</v>
      </c>
      <c r="G7" s="12">
        <f>'Raw Data'!Q12</f>
        <v>883.57010665999996</v>
      </c>
      <c r="H7" s="12">
        <f>'Raw Data'!AC12</f>
        <v>900.06341008000004</v>
      </c>
      <c r="J7" s="15">
        <v>9</v>
      </c>
      <c r="K7" s="44" t="s">
        <v>163</v>
      </c>
      <c r="L7" s="29"/>
      <c r="M7"/>
      <c r="N7" s="27"/>
      <c r="S7" s="6"/>
      <c r="T7" s="6"/>
      <c r="U7" s="6"/>
      <c r="AA7"/>
      <c r="AB7"/>
      <c r="AC7"/>
      <c r="AD7"/>
      <c r="AE7"/>
    </row>
    <row r="8" spans="1:34" x14ac:dyDescent="0.3">
      <c r="A8">
        <v>4</v>
      </c>
      <c r="B8" s="27" t="s">
        <v>172</v>
      </c>
      <c r="C8" t="str">
        <f>IF('Raw Data'!BC11&lt;0,CONCATENATE("(",-1*'Raw Data'!BC11,")"),'Raw Data'!BC11)</f>
        <v>(1,2,3,a,b)</v>
      </c>
      <c r="D8"/>
      <c r="E8" s="27" t="str">
        <f t="shared" si="0"/>
        <v>Prairie Mountain Health (1,2,3,a,b)</v>
      </c>
      <c r="F8" s="12">
        <f>'Raw Data'!E11</f>
        <v>227.85250701000001</v>
      </c>
      <c r="G8" s="12">
        <f>'Raw Data'!Q11</f>
        <v>701.34842411</v>
      </c>
      <c r="H8" s="12">
        <f>'Raw Data'!AC11</f>
        <v>599.50720435999995</v>
      </c>
      <c r="J8" s="15">
        <v>10</v>
      </c>
      <c r="K8" s="44" t="s">
        <v>165</v>
      </c>
      <c r="L8" s="29"/>
      <c r="M8"/>
      <c r="N8" s="27"/>
      <c r="S8" s="6"/>
      <c r="T8" s="6"/>
      <c r="U8" s="6"/>
      <c r="AA8"/>
      <c r="AB8"/>
      <c r="AC8"/>
      <c r="AD8"/>
      <c r="AE8"/>
    </row>
    <row r="9" spans="1:34" x14ac:dyDescent="0.3">
      <c r="A9">
        <v>3</v>
      </c>
      <c r="B9" s="27" t="s">
        <v>171</v>
      </c>
      <c r="C9" t="str">
        <f>IF('Raw Data'!BC10&lt;0,CONCATENATE("(",-1*'Raw Data'!BC10,")"),'Raw Data'!BC10)</f>
        <v>(1,2,3,a,b)</v>
      </c>
      <c r="D9"/>
      <c r="E9" s="27" t="str">
        <f t="shared" si="0"/>
        <v>Interlake-Eastern RHA (1,2,3,a,b)</v>
      </c>
      <c r="F9" s="12">
        <f>'Raw Data'!E10</f>
        <v>208.06712196999999</v>
      </c>
      <c r="G9" s="12">
        <f>'Raw Data'!Q10</f>
        <v>513.76369075000002</v>
      </c>
      <c r="H9" s="12">
        <f>'Raw Data'!AC10</f>
        <v>585.42958599999997</v>
      </c>
      <c r="J9" s="15">
        <v>11</v>
      </c>
      <c r="K9" s="44" t="s">
        <v>164</v>
      </c>
      <c r="L9" s="29"/>
      <c r="M9"/>
      <c r="N9" s="27"/>
      <c r="S9" s="6"/>
      <c r="T9" s="6"/>
      <c r="U9" s="6"/>
      <c r="AA9"/>
      <c r="AB9"/>
      <c r="AC9"/>
      <c r="AD9"/>
      <c r="AE9"/>
    </row>
    <row r="10" spans="1:34" x14ac:dyDescent="0.3">
      <c r="A10">
        <v>2</v>
      </c>
      <c r="B10" s="27" t="s">
        <v>173</v>
      </c>
      <c r="C10" t="str">
        <f>IF('Raw Data'!BC9&lt;0,CONCATENATE("(",-1*'Raw Data'!BC9,")"),'Raw Data'!BC9)</f>
        <v>(1,2,3,a)</v>
      </c>
      <c r="D10"/>
      <c r="E10" s="27" t="str">
        <f t="shared" si="0"/>
        <v>Winnipeg RHA (1,2,3,a)</v>
      </c>
      <c r="F10" s="12">
        <f>'Raw Data'!E9</f>
        <v>64.547822569000004</v>
      </c>
      <c r="G10" s="12">
        <f>'Raw Data'!Q9</f>
        <v>81.544305421000004</v>
      </c>
      <c r="H10" s="12">
        <f>'Raw Data'!AC9</f>
        <v>84.928014759999996</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(2,3,a,b)</v>
      </c>
      <c r="D11"/>
      <c r="E11" s="27" t="str">
        <f t="shared" si="0"/>
        <v>Southern Health-Santé Sud (2,3,a,b)</v>
      </c>
      <c r="F11" s="12">
        <f>'Raw Data'!E8</f>
        <v>118.29847150000001</v>
      </c>
      <c r="G11" s="12">
        <f>'Raw Data'!Q8</f>
        <v>319.56051694000001</v>
      </c>
      <c r="H11" s="12">
        <f>'Raw Data'!AC8</f>
        <v>342.54289906999998</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Annual HbA1c Lab Test Rates by Income Quintile, 2011/12, 2016/17 &amp; 2021/22(ref), per 1000 age 40+</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421</v>
      </c>
      <c r="O17" s="6" t="s">
        <v>422</v>
      </c>
      <c r="P17" s="6" t="s">
        <v>423</v>
      </c>
      <c r="R17" s="29"/>
      <c r="V17"/>
      <c r="W17"/>
      <c r="X17"/>
      <c r="AF17" s="6"/>
      <c r="AG17" s="6"/>
      <c r="AH17" s="6"/>
    </row>
    <row r="18" spans="1:34" x14ac:dyDescent="0.3">
      <c r="B18"/>
      <c r="D18"/>
      <c r="E18"/>
      <c r="F18" s="6" t="s">
        <v>396</v>
      </c>
      <c r="G18" s="6" t="s">
        <v>397</v>
      </c>
      <c r="H18" s="6" t="s">
        <v>398</v>
      </c>
      <c r="I18"/>
      <c r="J18" s="6"/>
      <c r="K18" s="6"/>
      <c r="L18" s="6"/>
      <c r="M18" s="6"/>
      <c r="N18" s="37" t="s">
        <v>420</v>
      </c>
      <c r="O18" s="6"/>
      <c r="Q18" s="3"/>
      <c r="R18" s="29"/>
      <c r="V18"/>
      <c r="W18"/>
      <c r="X18"/>
      <c r="AF18" s="6"/>
      <c r="AG18" s="6"/>
      <c r="AH18" s="6"/>
    </row>
    <row r="19" spans="1:34" x14ac:dyDescent="0.3">
      <c r="B19" s="3" t="s">
        <v>30</v>
      </c>
      <c r="C19" s="3" t="s">
        <v>413</v>
      </c>
      <c r="D19" s="26" t="s">
        <v>394</v>
      </c>
      <c r="E19" s="2" t="s">
        <v>395</v>
      </c>
      <c r="F19" s="7" t="s">
        <v>456</v>
      </c>
      <c r="G19" s="7" t="s">
        <v>457</v>
      </c>
      <c r="H19" s="7" t="s">
        <v>458</v>
      </c>
      <c r="I19" s="7"/>
      <c r="J19" s="15" t="s">
        <v>267</v>
      </c>
      <c r="K19" s="44"/>
      <c r="L19" s="7"/>
      <c r="M19" s="12"/>
      <c r="N19" s="7" t="s">
        <v>456</v>
      </c>
      <c r="O19" s="7" t="s">
        <v>457</v>
      </c>
      <c r="P19" s="7" t="s">
        <v>458</v>
      </c>
    </row>
    <row r="20" spans="1:34" ht="27" x14ac:dyDescent="0.3">
      <c r="A20" t="s">
        <v>28</v>
      </c>
      <c r="B20" s="40" t="s">
        <v>414</v>
      </c>
      <c r="C20" s="27" t="str">
        <f>IF(OR('Raw Inc Data'!BS9="s",'Raw Inc Data'!BT9="s",'Raw Inc Data'!BU9="s")," (s)","")</f>
        <v/>
      </c>
      <c r="D20" t="s">
        <v>28</v>
      </c>
      <c r="E20" s="40" t="str">
        <f>CONCATENATE(B20,C20)</f>
        <v>R1
(Lowest)</v>
      </c>
      <c r="F20" s="12">
        <f>'Raw Inc Data'!D9</f>
        <v>287.56715641</v>
      </c>
      <c r="G20" s="12">
        <f>'Raw Inc Data'!U9</f>
        <v>662.30735236999999</v>
      </c>
      <c r="H20" s="12">
        <f>'Raw Inc Data'!AL9</f>
        <v>625.02399049999997</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f>
        <v>210.42447430999999</v>
      </c>
      <c r="G21" s="12">
        <f>'Raw Inc Data'!U10</f>
        <v>608.16509590999999</v>
      </c>
      <c r="H21" s="12">
        <f>'Raw Inc Data'!AL10</f>
        <v>697.45731632000002</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f>
        <v>182.06383575000001</v>
      </c>
      <c r="G22" s="12">
        <f>'Raw Inc Data'!U11</f>
        <v>534.55201853999995</v>
      </c>
      <c r="H22" s="12">
        <f>'Raw Inc Data'!AL11</f>
        <v>575.66381497999998</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f>
        <v>192.66423705</v>
      </c>
      <c r="G23" s="12">
        <f>'Raw Inc Data'!U12</f>
        <v>473.03282901</v>
      </c>
      <c r="H23" s="12">
        <f>'Raw Inc Data'!AL12</f>
        <v>500.56981350000001</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415</v>
      </c>
      <c r="C24" s="27" t="str">
        <f>IF(OR('Raw Inc Data'!BS13="s",'Raw Inc Data'!BT13="s",'Raw Inc Data'!BU13="s")," (s)","")</f>
        <v/>
      </c>
      <c r="D24"/>
      <c r="E24" s="40" t="str">
        <f t="shared" si="1"/>
        <v>Rural R5
(Highest)</v>
      </c>
      <c r="F24" s="12">
        <f>'Raw Inc Data'!D13</f>
        <v>131.2111946</v>
      </c>
      <c r="G24" s="12">
        <f>'Raw Inc Data'!U13</f>
        <v>317.18567155</v>
      </c>
      <c r="H24" s="12">
        <f>'Raw Inc Data'!AL13</f>
        <v>395.92582037</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416</v>
      </c>
      <c r="C25" s="27" t="str">
        <f>IF(OR('Raw Inc Data'!BS14="s",'Raw Inc Data'!BT14="s",'Raw Inc Data'!BU14="s")," (s)","")</f>
        <v/>
      </c>
      <c r="D25" t="s">
        <v>28</v>
      </c>
      <c r="E25" s="40" t="str">
        <f t="shared" si="1"/>
        <v>U1
(Lowest)</v>
      </c>
      <c r="F25" s="12">
        <f>'Raw Inc Data'!D14</f>
        <v>109.82056272</v>
      </c>
      <c r="G25" s="12">
        <f>'Raw Inc Data'!U14</f>
        <v>177.35795884999999</v>
      </c>
      <c r="H25" s="12">
        <f>'Raw Inc Data'!AL14</f>
        <v>157.91790528999999</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f>
        <v>81.572030545000004</v>
      </c>
      <c r="G26" s="12">
        <f>'Raw Inc Data'!U15</f>
        <v>137.64492994</v>
      </c>
      <c r="H26" s="12">
        <f>'Raw Inc Data'!AL15</f>
        <v>107.27755886</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f>
        <v>81.927239352000001</v>
      </c>
      <c r="G27" s="12">
        <f>'Raw Inc Data'!U16</f>
        <v>134.99298906999999</v>
      </c>
      <c r="H27" s="12">
        <f>'Raw Inc Data'!AL16</f>
        <v>96.400968427999999</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f>
        <v>60.635188663999998</v>
      </c>
      <c r="G28" s="12">
        <f>'Raw Inc Data'!U17</f>
        <v>118.30202848</v>
      </c>
      <c r="H28" s="12">
        <f>'Raw Inc Data'!AL17</f>
        <v>84.31377904</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417</v>
      </c>
      <c r="C29" s="27" t="str">
        <f>IF(OR('Raw Inc Data'!BS18="s",'Raw Inc Data'!BT18="s",'Raw Inc Data'!BU18="s")," (s)","")</f>
        <v/>
      </c>
      <c r="D29"/>
      <c r="E29" s="40" t="str">
        <f t="shared" si="1"/>
        <v>Urban U5
(Highest)</v>
      </c>
      <c r="F29" s="12">
        <f>'Raw Inc Data'!D18</f>
        <v>50.759858651000002</v>
      </c>
      <c r="G29" s="12">
        <f>'Raw Inc Data'!U18</f>
        <v>77.022362792999999</v>
      </c>
      <c r="H29" s="12">
        <f>'Raw Inc Data'!AL18</f>
        <v>60.834772502</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245</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400</v>
      </c>
      <c r="G33" s="30" t="s">
        <v>401</v>
      </c>
      <c r="H33" t="s">
        <v>402</v>
      </c>
      <c r="I33"/>
      <c r="J33" s="37" t="s">
        <v>399</v>
      </c>
      <c r="K33" s="6"/>
      <c r="L33" s="31"/>
      <c r="M33" s="30"/>
      <c r="N33" s="30"/>
      <c r="O33" s="30"/>
      <c r="R33" s="29"/>
      <c r="V33"/>
      <c r="W33"/>
      <c r="X33"/>
      <c r="AF33" s="6"/>
      <c r="AG33" s="6"/>
      <c r="AH33" s="6"/>
    </row>
    <row r="34" spans="2:34" x14ac:dyDescent="0.3">
      <c r="B34"/>
      <c r="D34"/>
      <c r="E34" s="23" t="s">
        <v>271</v>
      </c>
      <c r="F34" s="24" t="str">
        <f>IF('Raw Inc Data'!BN9="r","*","")</f>
        <v>*</v>
      </c>
      <c r="G34" s="24" t="str">
        <f>IF('Raw Inc Data'!BO9="r","*","")</f>
        <v>*</v>
      </c>
      <c r="H34" s="24" t="str">
        <f>IF('Raw Inc Data'!BP9="r","*","")</f>
        <v>*</v>
      </c>
      <c r="I34" s="22"/>
      <c r="J34" s="38" t="s">
        <v>271</v>
      </c>
      <c r="K34" s="38" t="s">
        <v>403</v>
      </c>
      <c r="L34" s="38" t="s">
        <v>405</v>
      </c>
      <c r="M34" s="38" t="s">
        <v>406</v>
      </c>
      <c r="N34"/>
      <c r="O34" s="29"/>
    </row>
    <row r="35" spans="2:34" x14ac:dyDescent="0.3">
      <c r="B35"/>
      <c r="D35"/>
      <c r="E35" s="23" t="s">
        <v>270</v>
      </c>
      <c r="F35" s="24" t="str">
        <f>IF('Raw Inc Data'!BN14="u","*","")</f>
        <v>*</v>
      </c>
      <c r="G35" s="24" t="str">
        <f>IF('Raw Inc Data'!BO14="u","*","")</f>
        <v>*</v>
      </c>
      <c r="H35" s="24" t="str">
        <f>IF('Raw Inc Data'!BP14="u","*","")</f>
        <v>*</v>
      </c>
      <c r="I35" s="32"/>
      <c r="J35" s="38" t="s">
        <v>270</v>
      </c>
      <c r="K35" s="38" t="s">
        <v>404</v>
      </c>
      <c r="L35" s="38" t="s">
        <v>408</v>
      </c>
      <c r="M35" s="38" t="s">
        <v>407</v>
      </c>
      <c r="N35"/>
      <c r="O35" s="29"/>
    </row>
    <row r="36" spans="2:34" x14ac:dyDescent="0.3">
      <c r="B36"/>
      <c r="D36"/>
      <c r="E36" s="33" t="s">
        <v>273</v>
      </c>
      <c r="F36" s="34"/>
      <c r="G36" s="24" t="str">
        <f>IF('Raw Inc Data'!BQ9="a"," (a)","")</f>
        <v/>
      </c>
      <c r="H36" s="24" t="str">
        <f>IF('Raw Inc Data'!BR9="b"," (b)","")</f>
        <v xml:space="preserve"> (b)</v>
      </c>
      <c r="I36" s="22"/>
      <c r="J36" s="38" t="s">
        <v>273</v>
      </c>
      <c r="K36" s="38"/>
      <c r="L36" s="38" t="s">
        <v>409</v>
      </c>
      <c r="M36" s="38" t="s">
        <v>410</v>
      </c>
      <c r="N36" s="6"/>
      <c r="O36" s="29"/>
    </row>
    <row r="37" spans="2:34" x14ac:dyDescent="0.3">
      <c r="B37"/>
      <c r="D37"/>
      <c r="E37" s="33" t="s">
        <v>272</v>
      </c>
      <c r="F37" s="34"/>
      <c r="G37" s="24" t="str">
        <f>IF('Raw Inc Data'!BQ14="a"," (a)","")</f>
        <v/>
      </c>
      <c r="H37" s="24" t="str">
        <f>IF('Raw Inc Data'!BR14="b"," (b)","")</f>
        <v xml:space="preserve"> (b)</v>
      </c>
      <c r="I37" s="22"/>
      <c r="J37" s="39" t="s">
        <v>272</v>
      </c>
      <c r="K37" s="38"/>
      <c r="L37" s="38" t="s">
        <v>411</v>
      </c>
      <c r="M37" s="24" t="s">
        <v>412</v>
      </c>
      <c r="N37" s="6"/>
      <c r="O37" s="29"/>
    </row>
    <row r="38" spans="2:34" x14ac:dyDescent="0.3">
      <c r="B38"/>
      <c r="D38"/>
      <c r="E38" s="23" t="s">
        <v>377</v>
      </c>
      <c r="F38" s="25" t="str">
        <f>CONCATENATE(F$19,F34)</f>
        <v>2011/12*</v>
      </c>
      <c r="G38" s="25" t="str">
        <f>CONCATENATE(G$19,G34,G36)</f>
        <v>2016/17*</v>
      </c>
      <c r="H38" s="25" t="str">
        <f>CONCATENATE(H$19,H34,H36)</f>
        <v>2021/22* (b)</v>
      </c>
      <c r="I38" s="6"/>
      <c r="J38" s="38"/>
      <c r="K38" s="38"/>
      <c r="L38" s="38"/>
      <c r="M38" s="24"/>
      <c r="N38" s="6"/>
      <c r="O38" s="29"/>
    </row>
    <row r="39" spans="2:34" x14ac:dyDescent="0.3">
      <c r="B39"/>
      <c r="D39"/>
      <c r="E39" s="23" t="s">
        <v>378</v>
      </c>
      <c r="F39" s="25" t="str">
        <f>CONCATENATE(F$19,F35)</f>
        <v>2011/12*</v>
      </c>
      <c r="G39" s="25" t="str">
        <f>CONCATENATE(G$19,G35,G37)</f>
        <v>2016/17*</v>
      </c>
      <c r="H39" s="25" t="str">
        <f>CONCATENATE(H$19,H35,H37)</f>
        <v>2021/22* (b)</v>
      </c>
      <c r="I39" s="6"/>
      <c r="J39" s="24"/>
      <c r="K39" s="24"/>
      <c r="L39" s="24"/>
      <c r="M39" s="24"/>
      <c r="N39" s="6"/>
      <c r="O39" s="29"/>
    </row>
    <row r="40" spans="2:34" x14ac:dyDescent="0.3">
      <c r="B40"/>
      <c r="D40"/>
      <c r="J40" s="6"/>
      <c r="K40" s="6"/>
      <c r="L40" s="6"/>
      <c r="M40" s="6"/>
      <c r="N40" s="6"/>
      <c r="O40" s="29"/>
    </row>
    <row r="41" spans="2:34" x14ac:dyDescent="0.3">
      <c r="B41" s="49" t="s">
        <v>424</v>
      </c>
      <c r="C41" s="49"/>
      <c r="D41" s="50"/>
      <c r="E41" s="50"/>
      <c r="F41" s="50"/>
      <c r="G41" s="50"/>
      <c r="H41" s="50"/>
      <c r="I41" s="50"/>
      <c r="J41" s="50"/>
      <c r="K41" s="50"/>
      <c r="L41" s="50"/>
      <c r="M41" s="50"/>
      <c r="N41" s="50"/>
      <c r="O41" s="50"/>
      <c r="P41" s="50"/>
      <c r="Q41" s="50"/>
      <c r="R41" s="5"/>
      <c r="U41" s="6"/>
      <c r="AE41"/>
    </row>
    <row r="42" spans="2:34" x14ac:dyDescent="0.3">
      <c r="L42" s="98"/>
      <c r="M42" s="44"/>
      <c r="N42"/>
      <c r="U42" s="6"/>
      <c r="AE42"/>
    </row>
    <row r="43" spans="2:34" x14ac:dyDescent="0.3">
      <c r="L43" s="98"/>
      <c r="M43" s="44"/>
      <c r="N43"/>
      <c r="U43" s="6"/>
      <c r="AE43"/>
    </row>
    <row r="44" spans="2:34" x14ac:dyDescent="0.3">
      <c r="L44" s="98"/>
      <c r="M44" s="44"/>
      <c r="N44"/>
      <c r="U44" s="6"/>
      <c r="AE44"/>
    </row>
    <row r="45" spans="2:34" x14ac:dyDescent="0.3">
      <c r="L45" s="98"/>
      <c r="M45" s="44"/>
      <c r="N45"/>
      <c r="U45" s="6"/>
      <c r="AE45"/>
    </row>
    <row r="46" spans="2:34" x14ac:dyDescent="0.3">
      <c r="L46" s="98"/>
      <c r="M46" s="44"/>
      <c r="N46"/>
      <c r="U46" s="6"/>
      <c r="AE46"/>
    </row>
    <row r="47" spans="2:34" x14ac:dyDescent="0.3">
      <c r="L47" s="9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N22" sqref="N22"/>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431</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6"/>
      <c r="BE5" s="96"/>
      <c r="BF5" s="96"/>
    </row>
    <row r="6" spans="1:93" x14ac:dyDescent="0.3">
      <c r="A6" s="9"/>
      <c r="B6" t="s">
        <v>439</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6"/>
      <c r="BE6" s="96"/>
      <c r="BF6" s="96"/>
    </row>
    <row r="7" spans="1:93" x14ac:dyDescent="0.3">
      <c r="A7" s="9"/>
      <c r="B7" t="s">
        <v>0</v>
      </c>
      <c r="C7" s="99" t="s">
        <v>1</v>
      </c>
      <c r="D7" s="100" t="s">
        <v>2</v>
      </c>
      <c r="E7" s="101" t="s">
        <v>3</v>
      </c>
      <c r="F7" s="100" t="s">
        <v>4</v>
      </c>
      <c r="G7" s="100" t="s">
        <v>5</v>
      </c>
      <c r="H7" s="100" t="s">
        <v>6</v>
      </c>
      <c r="I7" s="102" t="s">
        <v>7</v>
      </c>
      <c r="J7" s="100" t="s">
        <v>155</v>
      </c>
      <c r="K7" s="100" t="s">
        <v>156</v>
      </c>
      <c r="L7" s="100" t="s">
        <v>8</v>
      </c>
      <c r="M7" s="100" t="s">
        <v>9</v>
      </c>
      <c r="N7" s="100" t="s">
        <v>10</v>
      </c>
      <c r="O7" s="100" t="s">
        <v>11</v>
      </c>
      <c r="P7" s="100" t="s">
        <v>12</v>
      </c>
      <c r="Q7" s="101" t="s">
        <v>13</v>
      </c>
      <c r="R7" s="100" t="s">
        <v>14</v>
      </c>
      <c r="S7" s="100" t="s">
        <v>15</v>
      </c>
      <c r="T7" s="100" t="s">
        <v>16</v>
      </c>
      <c r="U7" s="102" t="s">
        <v>17</v>
      </c>
      <c r="V7" s="100" t="s">
        <v>157</v>
      </c>
      <c r="W7" s="100" t="s">
        <v>158</v>
      </c>
      <c r="X7" s="100" t="s">
        <v>18</v>
      </c>
      <c r="Y7" s="100" t="s">
        <v>19</v>
      </c>
      <c r="Z7" s="100" t="s">
        <v>20</v>
      </c>
      <c r="AA7" s="100" t="s">
        <v>207</v>
      </c>
      <c r="AB7" s="100" t="s">
        <v>208</v>
      </c>
      <c r="AC7" s="101" t="s">
        <v>209</v>
      </c>
      <c r="AD7" s="100" t="s">
        <v>210</v>
      </c>
      <c r="AE7" s="100" t="s">
        <v>211</v>
      </c>
      <c r="AF7" s="100" t="s">
        <v>212</v>
      </c>
      <c r="AG7" s="102" t="s">
        <v>213</v>
      </c>
      <c r="AH7" s="100" t="s">
        <v>214</v>
      </c>
      <c r="AI7" s="100" t="s">
        <v>215</v>
      </c>
      <c r="AJ7" s="100" t="s">
        <v>216</v>
      </c>
      <c r="AK7" s="100" t="s">
        <v>217</v>
      </c>
      <c r="AL7" s="100" t="s">
        <v>218</v>
      </c>
      <c r="AM7" s="100" t="s">
        <v>219</v>
      </c>
      <c r="AN7" s="100" t="s">
        <v>220</v>
      </c>
      <c r="AO7" s="100" t="s">
        <v>221</v>
      </c>
      <c r="AP7" s="100" t="s">
        <v>222</v>
      </c>
      <c r="AQ7" s="100" t="s">
        <v>21</v>
      </c>
      <c r="AR7" s="100" t="s">
        <v>22</v>
      </c>
      <c r="AS7" s="100" t="s">
        <v>23</v>
      </c>
      <c r="AT7" s="100" t="s">
        <v>24</v>
      </c>
      <c r="AU7" s="99" t="s">
        <v>159</v>
      </c>
      <c r="AV7" s="99" t="s">
        <v>160</v>
      </c>
      <c r="AW7" s="99" t="s">
        <v>223</v>
      </c>
      <c r="AX7" s="99" t="s">
        <v>161</v>
      </c>
      <c r="AY7" s="99" t="s">
        <v>224</v>
      </c>
      <c r="AZ7" s="99" t="s">
        <v>25</v>
      </c>
      <c r="BA7" s="99" t="s">
        <v>26</v>
      </c>
      <c r="BB7" s="99" t="s">
        <v>225</v>
      </c>
      <c r="BC7" s="103" t="s">
        <v>27</v>
      </c>
      <c r="BD7" s="104" t="s">
        <v>131</v>
      </c>
      <c r="BE7" s="104" t="s">
        <v>132</v>
      </c>
      <c r="BF7" s="104" t="s">
        <v>226</v>
      </c>
    </row>
    <row r="8" spans="1:93" s="3" customFormat="1" x14ac:dyDescent="0.3">
      <c r="A8" s="9" t="s">
        <v>418</v>
      </c>
      <c r="B8" s="3" t="s">
        <v>162</v>
      </c>
      <c r="C8" s="105">
        <v>8578</v>
      </c>
      <c r="D8" s="106">
        <v>77511</v>
      </c>
      <c r="E8" s="101">
        <v>118.29847150000001</v>
      </c>
      <c r="F8" s="107">
        <v>112.87547637999999</v>
      </c>
      <c r="G8" s="107">
        <v>123.98200926</v>
      </c>
      <c r="H8" s="107">
        <v>4.9456305300000003E-2</v>
      </c>
      <c r="I8" s="108">
        <v>110.66816323</v>
      </c>
      <c r="J8" s="107">
        <v>108.35081861</v>
      </c>
      <c r="K8" s="107">
        <v>113.03506987</v>
      </c>
      <c r="L8" s="107">
        <v>0.95405162779999997</v>
      </c>
      <c r="M8" s="107">
        <v>0.91031634319999999</v>
      </c>
      <c r="N8" s="107">
        <v>0.99988813259999998</v>
      </c>
      <c r="O8" s="106">
        <v>25548</v>
      </c>
      <c r="P8" s="106">
        <v>85212</v>
      </c>
      <c r="Q8" s="101">
        <v>319.56051694000001</v>
      </c>
      <c r="R8" s="107">
        <v>306.29259775000003</v>
      </c>
      <c r="S8" s="107">
        <v>333.40317309</v>
      </c>
      <c r="T8" s="107">
        <v>9.1302559999999992E-12</v>
      </c>
      <c r="U8" s="108">
        <v>299.81692719</v>
      </c>
      <c r="V8" s="107">
        <v>296.16295029999998</v>
      </c>
      <c r="W8" s="107">
        <v>303.51598584999999</v>
      </c>
      <c r="X8" s="107">
        <v>1.158989754</v>
      </c>
      <c r="Y8" s="107">
        <v>1.1108693462000001</v>
      </c>
      <c r="Z8" s="107">
        <v>1.2091946317</v>
      </c>
      <c r="AA8" s="106">
        <v>30931</v>
      </c>
      <c r="AB8" s="106">
        <v>94362</v>
      </c>
      <c r="AC8" s="101">
        <v>342.54289906999998</v>
      </c>
      <c r="AD8" s="107">
        <v>328.50985099000002</v>
      </c>
      <c r="AE8" s="107">
        <v>357.17540083</v>
      </c>
      <c r="AF8" s="107">
        <v>2.8114279999999999E-28</v>
      </c>
      <c r="AG8" s="108">
        <v>327.79084800999999</v>
      </c>
      <c r="AH8" s="107">
        <v>324.15814212999999</v>
      </c>
      <c r="AI8" s="107">
        <v>331.46426412</v>
      </c>
      <c r="AJ8" s="107">
        <v>1.2653577317</v>
      </c>
      <c r="AK8" s="107">
        <v>1.2135194775</v>
      </c>
      <c r="AL8" s="107">
        <v>1.3194103752999999</v>
      </c>
      <c r="AM8" s="107">
        <v>2.2013950000000001E-3</v>
      </c>
      <c r="AN8" s="107">
        <v>1.0719187161999999</v>
      </c>
      <c r="AO8" s="107">
        <v>1.0253050618999999</v>
      </c>
      <c r="AP8" s="107">
        <v>1.1206515767</v>
      </c>
      <c r="AQ8" s="107">
        <v>1E-100</v>
      </c>
      <c r="AR8" s="107">
        <v>2.7013072348999998</v>
      </c>
      <c r="AS8" s="107">
        <v>2.5734319489000002</v>
      </c>
      <c r="AT8" s="107">
        <v>2.8355367161</v>
      </c>
      <c r="AU8" s="105" t="s">
        <v>28</v>
      </c>
      <c r="AV8" s="105">
        <v>2</v>
      </c>
      <c r="AW8" s="105">
        <v>3</v>
      </c>
      <c r="AX8" s="105" t="s">
        <v>227</v>
      </c>
      <c r="AY8" s="105" t="s">
        <v>228</v>
      </c>
      <c r="AZ8" s="105" t="s">
        <v>28</v>
      </c>
      <c r="BA8" s="105" t="s">
        <v>28</v>
      </c>
      <c r="BB8" s="105" t="s">
        <v>28</v>
      </c>
      <c r="BC8" s="103" t="s">
        <v>425</v>
      </c>
      <c r="BD8" s="104">
        <v>8578</v>
      </c>
      <c r="BE8" s="104">
        <v>25548</v>
      </c>
      <c r="BF8" s="104">
        <v>30931</v>
      </c>
      <c r="BG8" s="37"/>
      <c r="BH8" s="37"/>
      <c r="BI8" s="37"/>
      <c r="BJ8" s="37"/>
      <c r="BK8" s="37"/>
      <c r="BL8" s="37"/>
      <c r="BM8" s="37"/>
      <c r="BN8" s="37"/>
      <c r="BO8" s="37"/>
      <c r="BP8" s="37"/>
      <c r="BQ8" s="37"/>
      <c r="BR8" s="37"/>
      <c r="BS8" s="37"/>
      <c r="BT8" s="37"/>
      <c r="BU8" s="37"/>
      <c r="BV8" s="37"/>
      <c r="BW8" s="37"/>
    </row>
    <row r="9" spans="1:93" x14ac:dyDescent="0.3">
      <c r="A9" s="9"/>
      <c r="B9" t="s">
        <v>163</v>
      </c>
      <c r="C9" s="99">
        <v>20724</v>
      </c>
      <c r="D9" s="109">
        <v>344446</v>
      </c>
      <c r="E9" s="110">
        <v>64.547822569000004</v>
      </c>
      <c r="F9" s="100">
        <v>61.796517856000001</v>
      </c>
      <c r="G9" s="100">
        <v>67.421620876999995</v>
      </c>
      <c r="H9" s="100">
        <v>1.1534E-189</v>
      </c>
      <c r="I9" s="102">
        <v>60.166179894999999</v>
      </c>
      <c r="J9" s="100">
        <v>59.352580390999996</v>
      </c>
      <c r="K9" s="100">
        <v>60.990932141999998</v>
      </c>
      <c r="L9" s="100">
        <v>0.52056425080000002</v>
      </c>
      <c r="M9" s="100">
        <v>0.49837557240000002</v>
      </c>
      <c r="N9" s="100">
        <v>0.54374081360000004</v>
      </c>
      <c r="O9" s="109">
        <v>28049</v>
      </c>
      <c r="P9" s="109">
        <v>366786</v>
      </c>
      <c r="Q9" s="110">
        <v>81.544305421000004</v>
      </c>
      <c r="R9" s="100">
        <v>78.188015957000005</v>
      </c>
      <c r="S9" s="100">
        <v>85.044666566999993</v>
      </c>
      <c r="T9" s="100">
        <v>1E-100</v>
      </c>
      <c r="U9" s="102">
        <v>76.472384442000006</v>
      </c>
      <c r="V9" s="100">
        <v>75.582660492000002</v>
      </c>
      <c r="W9" s="100">
        <v>77.372581808999996</v>
      </c>
      <c r="X9" s="100">
        <v>0.29574684439999999</v>
      </c>
      <c r="Y9" s="100">
        <v>0.2835741732</v>
      </c>
      <c r="Z9" s="100">
        <v>0.30844203819999999</v>
      </c>
      <c r="AA9" s="109">
        <v>31816</v>
      </c>
      <c r="AB9" s="109">
        <v>392251</v>
      </c>
      <c r="AC9" s="110">
        <v>84.928014759999996</v>
      </c>
      <c r="AD9" s="100">
        <v>81.472359143000006</v>
      </c>
      <c r="AE9" s="100">
        <v>88.530242243000004</v>
      </c>
      <c r="AF9" s="100">
        <v>1E-100</v>
      </c>
      <c r="AG9" s="102">
        <v>81.111329225000006</v>
      </c>
      <c r="AH9" s="100">
        <v>80.224943089000007</v>
      </c>
      <c r="AI9" s="100">
        <v>82.007508830000006</v>
      </c>
      <c r="AJ9" s="100">
        <v>0.31372514340000002</v>
      </c>
      <c r="AK9" s="100">
        <v>0.30095990849999998</v>
      </c>
      <c r="AL9" s="100">
        <v>0.32703181650000002</v>
      </c>
      <c r="AM9" s="100">
        <v>6.9262525500000005E-2</v>
      </c>
      <c r="AN9" s="100">
        <v>1.0414953481</v>
      </c>
      <c r="AO9" s="100">
        <v>0.99679898889999996</v>
      </c>
      <c r="AP9" s="100">
        <v>1.0881958871999999</v>
      </c>
      <c r="AQ9" s="100">
        <v>2.0146629999999999E-24</v>
      </c>
      <c r="AR9" s="100">
        <v>1.2633161302</v>
      </c>
      <c r="AS9" s="100">
        <v>1.2078227227</v>
      </c>
      <c r="AT9" s="100">
        <v>1.3213591819999999</v>
      </c>
      <c r="AU9" s="99">
        <v>1</v>
      </c>
      <c r="AV9" s="99">
        <v>2</v>
      </c>
      <c r="AW9" s="99">
        <v>3</v>
      </c>
      <c r="AX9" s="99" t="s">
        <v>227</v>
      </c>
      <c r="AY9" s="99" t="s">
        <v>28</v>
      </c>
      <c r="AZ9" s="99" t="s">
        <v>28</v>
      </c>
      <c r="BA9" s="99" t="s">
        <v>28</v>
      </c>
      <c r="BB9" s="99" t="s">
        <v>28</v>
      </c>
      <c r="BC9" s="111" t="s">
        <v>229</v>
      </c>
      <c r="BD9" s="112">
        <v>20724</v>
      </c>
      <c r="BE9" s="112">
        <v>28049</v>
      </c>
      <c r="BF9" s="112">
        <v>31816</v>
      </c>
    </row>
    <row r="10" spans="1:93" x14ac:dyDescent="0.3">
      <c r="A10" s="9"/>
      <c r="B10" t="s">
        <v>165</v>
      </c>
      <c r="C10" s="99">
        <v>12852</v>
      </c>
      <c r="D10" s="109">
        <v>64394</v>
      </c>
      <c r="E10" s="110">
        <v>208.06712196999999</v>
      </c>
      <c r="F10" s="100">
        <v>198.81931627</v>
      </c>
      <c r="G10" s="100">
        <v>217.74507657999999</v>
      </c>
      <c r="H10" s="100">
        <v>2.6865499999999997E-110</v>
      </c>
      <c r="I10" s="102">
        <v>199.58381216000001</v>
      </c>
      <c r="J10" s="100">
        <v>196.16292099</v>
      </c>
      <c r="K10" s="100">
        <v>203.06436034999999</v>
      </c>
      <c r="L10" s="100">
        <v>1.6780164096000001</v>
      </c>
      <c r="M10" s="100">
        <v>1.6034348535</v>
      </c>
      <c r="N10" s="100">
        <v>1.7560670237</v>
      </c>
      <c r="O10" s="109">
        <v>34106</v>
      </c>
      <c r="P10" s="109">
        <v>68297</v>
      </c>
      <c r="Q10" s="110">
        <v>513.76369075000002</v>
      </c>
      <c r="R10" s="100">
        <v>492.61974688999999</v>
      </c>
      <c r="S10" s="100">
        <v>535.81516292000003</v>
      </c>
      <c r="T10" s="100">
        <v>3.1526000000000003E-185</v>
      </c>
      <c r="U10" s="102">
        <v>499.37771791</v>
      </c>
      <c r="V10" s="100">
        <v>494.10591287</v>
      </c>
      <c r="W10" s="100">
        <v>504.70576985000002</v>
      </c>
      <c r="X10" s="100">
        <v>1.8633304867</v>
      </c>
      <c r="Y10" s="100">
        <v>1.7866451236000001</v>
      </c>
      <c r="Z10" s="100">
        <v>1.9433072952999999</v>
      </c>
      <c r="AA10" s="109">
        <v>42716</v>
      </c>
      <c r="AB10" s="109">
        <v>72928</v>
      </c>
      <c r="AC10" s="110">
        <v>585.42958599999997</v>
      </c>
      <c r="AD10" s="100">
        <v>561.67408848000002</v>
      </c>
      <c r="AE10" s="100">
        <v>610.18980079999994</v>
      </c>
      <c r="AF10" s="100">
        <v>1.3866399999999999E-291</v>
      </c>
      <c r="AG10" s="102">
        <v>585.72838964000005</v>
      </c>
      <c r="AH10" s="100">
        <v>580.20009142000004</v>
      </c>
      <c r="AI10" s="100">
        <v>591.30936294000003</v>
      </c>
      <c r="AJ10" s="100">
        <v>2.1625841757000002</v>
      </c>
      <c r="AK10" s="100">
        <v>2.0748310721999998</v>
      </c>
      <c r="AL10" s="100">
        <v>2.2540487171999999</v>
      </c>
      <c r="AM10" s="100">
        <v>4.8391442E-9</v>
      </c>
      <c r="AN10" s="100">
        <v>1.1394919426000001</v>
      </c>
      <c r="AO10" s="100">
        <v>1.0907353531999999</v>
      </c>
      <c r="AP10" s="100">
        <v>1.1904279837</v>
      </c>
      <c r="AQ10" s="100">
        <v>1E-100</v>
      </c>
      <c r="AR10" s="100">
        <v>2.4692209219999999</v>
      </c>
      <c r="AS10" s="100">
        <v>2.3564665126</v>
      </c>
      <c r="AT10" s="100">
        <v>2.5873705096999999</v>
      </c>
      <c r="AU10" s="99">
        <v>1</v>
      </c>
      <c r="AV10" s="99">
        <v>2</v>
      </c>
      <c r="AW10" s="99">
        <v>3</v>
      </c>
      <c r="AX10" s="99" t="s">
        <v>227</v>
      </c>
      <c r="AY10" s="99" t="s">
        <v>228</v>
      </c>
      <c r="AZ10" s="99" t="s">
        <v>28</v>
      </c>
      <c r="BA10" s="99" t="s">
        <v>28</v>
      </c>
      <c r="BB10" s="99" t="s">
        <v>28</v>
      </c>
      <c r="BC10" s="111" t="s">
        <v>427</v>
      </c>
      <c r="BD10" s="112">
        <v>12852</v>
      </c>
      <c r="BE10" s="112">
        <v>34106</v>
      </c>
      <c r="BF10" s="112">
        <v>42716</v>
      </c>
    </row>
    <row r="11" spans="1:93" x14ac:dyDescent="0.3">
      <c r="A11" s="9"/>
      <c r="B11" t="s">
        <v>164</v>
      </c>
      <c r="C11" s="99">
        <v>18762</v>
      </c>
      <c r="D11" s="109">
        <v>82121</v>
      </c>
      <c r="E11" s="110">
        <v>227.85250701000001</v>
      </c>
      <c r="F11" s="100">
        <v>218.14307649</v>
      </c>
      <c r="G11" s="100">
        <v>237.99409903</v>
      </c>
      <c r="H11" s="100">
        <v>4.1488099999999999E-165</v>
      </c>
      <c r="I11" s="102">
        <v>228.46774880999999</v>
      </c>
      <c r="J11" s="100">
        <v>225.22188736000001</v>
      </c>
      <c r="K11" s="100">
        <v>231.76038908999999</v>
      </c>
      <c r="L11" s="100">
        <v>1.8375812676000001</v>
      </c>
      <c r="M11" s="100">
        <v>1.7592768071</v>
      </c>
      <c r="N11" s="100">
        <v>1.9193710173</v>
      </c>
      <c r="O11" s="109">
        <v>60256</v>
      </c>
      <c r="P11" s="109">
        <v>84128</v>
      </c>
      <c r="Q11" s="110">
        <v>701.34842411</v>
      </c>
      <c r="R11" s="100">
        <v>673.51721942999995</v>
      </c>
      <c r="S11" s="100">
        <v>730.32967504999999</v>
      </c>
      <c r="T11" s="100">
        <v>1E-100</v>
      </c>
      <c r="U11" s="102">
        <v>716.24191708000001</v>
      </c>
      <c r="V11" s="100">
        <v>710.54585102999999</v>
      </c>
      <c r="W11" s="100">
        <v>721.98364544000003</v>
      </c>
      <c r="X11" s="100">
        <v>2.5436673007000001</v>
      </c>
      <c r="Y11" s="100">
        <v>2.4427284194999999</v>
      </c>
      <c r="Z11" s="100">
        <v>2.6487771972999998</v>
      </c>
      <c r="AA11" s="109">
        <v>53072</v>
      </c>
      <c r="AB11" s="109">
        <v>87416</v>
      </c>
      <c r="AC11" s="110">
        <v>599.50720435999995</v>
      </c>
      <c r="AD11" s="100">
        <v>575.71763238999995</v>
      </c>
      <c r="AE11" s="100">
        <v>624.27979944000003</v>
      </c>
      <c r="AF11" s="100">
        <v>1E-100</v>
      </c>
      <c r="AG11" s="102">
        <v>607.11997803999998</v>
      </c>
      <c r="AH11" s="100">
        <v>601.97665548999998</v>
      </c>
      <c r="AI11" s="100">
        <v>612.30724541999996</v>
      </c>
      <c r="AJ11" s="100">
        <v>2.2145870731000001</v>
      </c>
      <c r="AK11" s="100">
        <v>2.1267080982</v>
      </c>
      <c r="AL11" s="100">
        <v>2.3060973475000002</v>
      </c>
      <c r="AM11" s="100">
        <v>1.133431E-13</v>
      </c>
      <c r="AN11" s="100">
        <v>0.85479225979999995</v>
      </c>
      <c r="AO11" s="100">
        <v>0.82011044440000003</v>
      </c>
      <c r="AP11" s="100">
        <v>0.89094074150000002</v>
      </c>
      <c r="AQ11" s="100">
        <v>1E-100</v>
      </c>
      <c r="AR11" s="100">
        <v>3.0780807871000002</v>
      </c>
      <c r="AS11" s="100">
        <v>2.9470363851000001</v>
      </c>
      <c r="AT11" s="100">
        <v>3.2149522753999999</v>
      </c>
      <c r="AU11" s="99">
        <v>1</v>
      </c>
      <c r="AV11" s="99">
        <v>2</v>
      </c>
      <c r="AW11" s="99">
        <v>3</v>
      </c>
      <c r="AX11" s="99" t="s">
        <v>227</v>
      </c>
      <c r="AY11" s="99" t="s">
        <v>228</v>
      </c>
      <c r="AZ11" s="99" t="s">
        <v>28</v>
      </c>
      <c r="BA11" s="99" t="s">
        <v>28</v>
      </c>
      <c r="BB11" s="99" t="s">
        <v>28</v>
      </c>
      <c r="BC11" s="111" t="s">
        <v>427</v>
      </c>
      <c r="BD11" s="112">
        <v>18762</v>
      </c>
      <c r="BE11" s="112">
        <v>60256</v>
      </c>
      <c r="BF11" s="112">
        <v>53072</v>
      </c>
      <c r="BQ11" s="46"/>
      <c r="CC11" s="4"/>
      <c r="CO11" s="4"/>
    </row>
    <row r="12" spans="1:93" x14ac:dyDescent="0.3">
      <c r="A12" s="9"/>
      <c r="B12" t="s">
        <v>166</v>
      </c>
      <c r="C12" s="99">
        <v>9225</v>
      </c>
      <c r="D12" s="109">
        <v>24390</v>
      </c>
      <c r="E12" s="110">
        <v>421.49040656</v>
      </c>
      <c r="F12" s="100">
        <v>401.80861162999997</v>
      </c>
      <c r="G12" s="100">
        <v>442.13627503999999</v>
      </c>
      <c r="H12" s="100">
        <v>1E-100</v>
      </c>
      <c r="I12" s="102">
        <v>378.22878229000003</v>
      </c>
      <c r="J12" s="100">
        <v>370.58873871999998</v>
      </c>
      <c r="K12" s="100">
        <v>386.02633271000002</v>
      </c>
      <c r="L12" s="100">
        <v>3.3992291141000002</v>
      </c>
      <c r="M12" s="100">
        <v>3.2404996879999999</v>
      </c>
      <c r="N12" s="100">
        <v>3.5657335851999998</v>
      </c>
      <c r="O12" s="109">
        <v>21089</v>
      </c>
      <c r="P12" s="109">
        <v>25811</v>
      </c>
      <c r="Q12" s="110">
        <v>883.57010665999996</v>
      </c>
      <c r="R12" s="100">
        <v>845.61729237999998</v>
      </c>
      <c r="S12" s="100">
        <v>923.22631102000003</v>
      </c>
      <c r="T12" s="100">
        <v>1E-100</v>
      </c>
      <c r="U12" s="102">
        <v>817.05474409999999</v>
      </c>
      <c r="V12" s="100">
        <v>806.10147318999998</v>
      </c>
      <c r="W12" s="100">
        <v>828.15684756999997</v>
      </c>
      <c r="X12" s="100">
        <v>3.2045532733000002</v>
      </c>
      <c r="Y12" s="100">
        <v>3.0669050954000001</v>
      </c>
      <c r="Z12" s="100">
        <v>3.3483793471999999</v>
      </c>
      <c r="AA12" s="109">
        <v>22940</v>
      </c>
      <c r="AB12" s="109">
        <v>26743</v>
      </c>
      <c r="AC12" s="110">
        <v>900.06341008000004</v>
      </c>
      <c r="AD12" s="100">
        <v>861.94693895</v>
      </c>
      <c r="AE12" s="100">
        <v>939.86544363999997</v>
      </c>
      <c r="AF12" s="100">
        <v>1E-100</v>
      </c>
      <c r="AG12" s="102">
        <v>857.79456305999997</v>
      </c>
      <c r="AH12" s="100">
        <v>846.76577712000005</v>
      </c>
      <c r="AI12" s="100">
        <v>868.96699453999997</v>
      </c>
      <c r="AJ12" s="100">
        <v>3.3248454371</v>
      </c>
      <c r="AK12" s="100">
        <v>3.1840427184000002</v>
      </c>
      <c r="AL12" s="100">
        <v>3.4718746443000001</v>
      </c>
      <c r="AM12" s="100">
        <v>0.44043803030000001</v>
      </c>
      <c r="AN12" s="100">
        <v>1.0186666606999999</v>
      </c>
      <c r="AO12" s="100">
        <v>0.97190914480000001</v>
      </c>
      <c r="AP12" s="100">
        <v>1.0676736310999999</v>
      </c>
      <c r="AQ12" s="100">
        <v>3.1638500000000002E-182</v>
      </c>
      <c r="AR12" s="100">
        <v>2.0962994480999999</v>
      </c>
      <c r="AS12" s="100">
        <v>1.9932730351000001</v>
      </c>
      <c r="AT12" s="100">
        <v>2.204650993</v>
      </c>
      <c r="AU12" s="99">
        <v>1</v>
      </c>
      <c r="AV12" s="99">
        <v>2</v>
      </c>
      <c r="AW12" s="99">
        <v>3</v>
      </c>
      <c r="AX12" s="99" t="s">
        <v>227</v>
      </c>
      <c r="AY12" s="99" t="s">
        <v>28</v>
      </c>
      <c r="AZ12" s="99" t="s">
        <v>28</v>
      </c>
      <c r="BA12" s="99" t="s">
        <v>28</v>
      </c>
      <c r="BB12" s="99" t="s">
        <v>28</v>
      </c>
      <c r="BC12" s="111" t="s">
        <v>229</v>
      </c>
      <c r="BD12" s="112">
        <v>9225</v>
      </c>
      <c r="BE12" s="112">
        <v>21089</v>
      </c>
      <c r="BF12" s="112">
        <v>22940</v>
      </c>
      <c r="BQ12" s="46"/>
      <c r="CC12" s="4"/>
      <c r="CO12" s="4"/>
    </row>
    <row r="13" spans="1:93" s="3" customFormat="1" x14ac:dyDescent="0.3">
      <c r="A13" s="9" t="s">
        <v>29</v>
      </c>
      <c r="B13" s="3" t="s">
        <v>50</v>
      </c>
      <c r="C13" s="105">
        <v>70797</v>
      </c>
      <c r="D13" s="106">
        <v>595258</v>
      </c>
      <c r="E13" s="101">
        <v>123.99588036</v>
      </c>
      <c r="F13" s="107">
        <v>119.08530616</v>
      </c>
      <c r="G13" s="107">
        <v>129.10894587000001</v>
      </c>
      <c r="H13" s="107" t="s">
        <v>28</v>
      </c>
      <c r="I13" s="108">
        <v>118.93498280999999</v>
      </c>
      <c r="J13" s="107">
        <v>118.06210849</v>
      </c>
      <c r="K13" s="107">
        <v>119.8143106</v>
      </c>
      <c r="L13" s="107" t="s">
        <v>28</v>
      </c>
      <c r="M13" s="107" t="s">
        <v>28</v>
      </c>
      <c r="N13" s="107" t="s">
        <v>28</v>
      </c>
      <c r="O13" s="106">
        <v>170554</v>
      </c>
      <c r="P13" s="106">
        <v>632759</v>
      </c>
      <c r="Q13" s="101">
        <v>275.72333218</v>
      </c>
      <c r="R13" s="107">
        <v>265.03746430000001</v>
      </c>
      <c r="S13" s="107">
        <v>286.84003639999997</v>
      </c>
      <c r="T13" s="107" t="s">
        <v>28</v>
      </c>
      <c r="U13" s="108">
        <v>269.54021989</v>
      </c>
      <c r="V13" s="107">
        <v>268.26404391</v>
      </c>
      <c r="W13" s="107">
        <v>270.82246685000001</v>
      </c>
      <c r="X13" s="107" t="s">
        <v>28</v>
      </c>
      <c r="Y13" s="107" t="s">
        <v>28</v>
      </c>
      <c r="Z13" s="107" t="s">
        <v>28</v>
      </c>
      <c r="AA13" s="106">
        <v>183063</v>
      </c>
      <c r="AB13" s="106">
        <v>676237</v>
      </c>
      <c r="AC13" s="101">
        <v>270.70834632999998</v>
      </c>
      <c r="AD13" s="107">
        <v>269.47110305000001</v>
      </c>
      <c r="AE13" s="107">
        <v>271.95127027000001</v>
      </c>
      <c r="AF13" s="107" t="s">
        <v>28</v>
      </c>
      <c r="AG13" s="108">
        <v>270.70834632999998</v>
      </c>
      <c r="AH13" s="107">
        <v>269.47110305000001</v>
      </c>
      <c r="AI13" s="107">
        <v>271.95127027000001</v>
      </c>
      <c r="AJ13" s="107" t="s">
        <v>28</v>
      </c>
      <c r="AK13" s="107" t="s">
        <v>28</v>
      </c>
      <c r="AL13" s="107" t="s">
        <v>28</v>
      </c>
      <c r="AM13" s="107">
        <v>0.36272129130000003</v>
      </c>
      <c r="AN13" s="107">
        <v>0.98181152890000001</v>
      </c>
      <c r="AO13" s="107">
        <v>0.94376067490000004</v>
      </c>
      <c r="AP13" s="107">
        <v>1.0213965299000001</v>
      </c>
      <c r="AQ13" s="107">
        <v>1E-100</v>
      </c>
      <c r="AR13" s="107">
        <v>2.2236491355000001</v>
      </c>
      <c r="AS13" s="107">
        <v>2.1352840989000001</v>
      </c>
      <c r="AT13" s="107">
        <v>2.3156710063000001</v>
      </c>
      <c r="AU13" s="105" t="s">
        <v>28</v>
      </c>
      <c r="AV13" s="105" t="s">
        <v>28</v>
      </c>
      <c r="AW13" s="105" t="s">
        <v>28</v>
      </c>
      <c r="AX13" s="105" t="s">
        <v>227</v>
      </c>
      <c r="AY13" s="105" t="s">
        <v>28</v>
      </c>
      <c r="AZ13" s="105" t="s">
        <v>28</v>
      </c>
      <c r="BA13" s="105" t="s">
        <v>28</v>
      </c>
      <c r="BB13" s="105" t="s">
        <v>28</v>
      </c>
      <c r="BC13" s="103" t="s">
        <v>426</v>
      </c>
      <c r="BD13" s="104">
        <v>70797</v>
      </c>
      <c r="BE13" s="104">
        <v>170554</v>
      </c>
      <c r="BF13" s="104">
        <v>183063</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5">
        <v>77</v>
      </c>
      <c r="D14" s="106">
        <v>3039</v>
      </c>
      <c r="E14" s="101">
        <v>28.421051065</v>
      </c>
      <c r="F14" s="107">
        <v>21.428025124000001</v>
      </c>
      <c r="G14" s="107">
        <v>37.696247739999997</v>
      </c>
      <c r="H14" s="107">
        <v>3.2374820000000002E-24</v>
      </c>
      <c r="I14" s="108">
        <v>25.337282000999998</v>
      </c>
      <c r="J14" s="107">
        <v>20.265466553</v>
      </c>
      <c r="K14" s="107">
        <v>31.678414977999999</v>
      </c>
      <c r="L14" s="107">
        <v>0.23155448349999999</v>
      </c>
      <c r="M14" s="107">
        <v>0.1745802883</v>
      </c>
      <c r="N14" s="107">
        <v>0.30712218050000001</v>
      </c>
      <c r="O14" s="106">
        <v>145</v>
      </c>
      <c r="P14" s="106">
        <v>3599</v>
      </c>
      <c r="Q14" s="101">
        <v>44.161309924999998</v>
      </c>
      <c r="R14" s="107">
        <v>34.835656796000002</v>
      </c>
      <c r="S14" s="107">
        <v>55.983479965999997</v>
      </c>
      <c r="T14" s="107">
        <v>2.8371569999999999E-51</v>
      </c>
      <c r="U14" s="108">
        <v>40.288969158</v>
      </c>
      <c r="V14" s="107">
        <v>34.237158624000003</v>
      </c>
      <c r="W14" s="107">
        <v>47.410506626</v>
      </c>
      <c r="X14" s="107">
        <v>0.1615372591</v>
      </c>
      <c r="Y14" s="107">
        <v>0.12742503620000001</v>
      </c>
      <c r="Z14" s="107">
        <v>0.2047814687</v>
      </c>
      <c r="AA14" s="106">
        <v>283</v>
      </c>
      <c r="AB14" s="106">
        <v>4317</v>
      </c>
      <c r="AC14" s="101">
        <v>70.624627755999995</v>
      </c>
      <c r="AD14" s="107">
        <v>57.46395261</v>
      </c>
      <c r="AE14" s="107">
        <v>86.799425016000001</v>
      </c>
      <c r="AF14" s="107">
        <v>2.398341E-37</v>
      </c>
      <c r="AG14" s="108">
        <v>65.554783413999999</v>
      </c>
      <c r="AH14" s="107">
        <v>58.345277154000001</v>
      </c>
      <c r="AI14" s="107">
        <v>73.655141224000005</v>
      </c>
      <c r="AJ14" s="107">
        <v>0.26088825380000003</v>
      </c>
      <c r="AK14" s="107">
        <v>0.212272556</v>
      </c>
      <c r="AL14" s="107">
        <v>0.32063815610000002</v>
      </c>
      <c r="AM14" s="107">
        <v>7.2007039999999998E-4</v>
      </c>
      <c r="AN14" s="107">
        <v>1.5992421392</v>
      </c>
      <c r="AO14" s="107">
        <v>1.2182430737000001</v>
      </c>
      <c r="AP14" s="107">
        <v>2.0993966435</v>
      </c>
      <c r="AQ14" s="107">
        <v>9.5865088000000008E-3</v>
      </c>
      <c r="AR14" s="107">
        <v>1.5538239534</v>
      </c>
      <c r="AS14" s="107">
        <v>1.1132228210999999</v>
      </c>
      <c r="AT14" s="107">
        <v>2.1688100820999998</v>
      </c>
      <c r="AU14" s="105">
        <v>1</v>
      </c>
      <c r="AV14" s="105">
        <v>2</v>
      </c>
      <c r="AW14" s="105">
        <v>3</v>
      </c>
      <c r="AX14" s="105" t="s">
        <v>28</v>
      </c>
      <c r="AY14" s="105" t="s">
        <v>228</v>
      </c>
      <c r="AZ14" s="105" t="s">
        <v>28</v>
      </c>
      <c r="BA14" s="105" t="s">
        <v>28</v>
      </c>
      <c r="BB14" s="105" t="s">
        <v>28</v>
      </c>
      <c r="BC14" s="103" t="s">
        <v>232</v>
      </c>
      <c r="BD14" s="104">
        <v>77</v>
      </c>
      <c r="BE14" s="104">
        <v>145</v>
      </c>
      <c r="BF14" s="104">
        <v>283</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9">
        <v>81</v>
      </c>
      <c r="D15" s="109">
        <v>3321</v>
      </c>
      <c r="E15" s="110">
        <v>26.705265922999999</v>
      </c>
      <c r="F15" s="100">
        <v>20.238055382999999</v>
      </c>
      <c r="G15" s="100">
        <v>35.239118308999998</v>
      </c>
      <c r="H15" s="100">
        <v>4.2613560000000001E-27</v>
      </c>
      <c r="I15" s="102">
        <v>24.390243902000002</v>
      </c>
      <c r="J15" s="100">
        <v>19.617253041000001</v>
      </c>
      <c r="K15" s="100">
        <v>30.324530981999999</v>
      </c>
      <c r="L15" s="100">
        <v>0.21757548809999999</v>
      </c>
      <c r="M15" s="100">
        <v>0.1648852623</v>
      </c>
      <c r="N15" s="100">
        <v>0.28710323980000002</v>
      </c>
      <c r="O15" s="109">
        <v>249</v>
      </c>
      <c r="P15" s="109">
        <v>3737</v>
      </c>
      <c r="Q15" s="110">
        <v>73.111816817000005</v>
      </c>
      <c r="R15" s="100">
        <v>59.170993543000002</v>
      </c>
      <c r="S15" s="100">
        <v>90.337130379000001</v>
      </c>
      <c r="T15" s="100">
        <v>2.472352E-34</v>
      </c>
      <c r="U15" s="102">
        <v>66.630987422999993</v>
      </c>
      <c r="V15" s="100">
        <v>58.848248740999999</v>
      </c>
      <c r="W15" s="100">
        <v>75.443000939000001</v>
      </c>
      <c r="X15" s="100">
        <v>0.26743505829999997</v>
      </c>
      <c r="Y15" s="100">
        <v>0.216441046</v>
      </c>
      <c r="Z15" s="100">
        <v>0.33044337810000002</v>
      </c>
      <c r="AA15" s="109">
        <v>350</v>
      </c>
      <c r="AB15" s="109">
        <v>4196</v>
      </c>
      <c r="AC15" s="110">
        <v>86.413092789000004</v>
      </c>
      <c r="AD15" s="100">
        <v>70.855107617000002</v>
      </c>
      <c r="AE15" s="100">
        <v>105.38721705</v>
      </c>
      <c r="AF15" s="100">
        <v>1.7461129999999999E-29</v>
      </c>
      <c r="AG15" s="102">
        <v>83.412774071000001</v>
      </c>
      <c r="AH15" s="100">
        <v>75.116255160999998</v>
      </c>
      <c r="AI15" s="100">
        <v>92.625635599999995</v>
      </c>
      <c r="AJ15" s="100">
        <v>0.31921104010000001</v>
      </c>
      <c r="AK15" s="100">
        <v>0.26173964919999998</v>
      </c>
      <c r="AL15" s="100">
        <v>0.38930169120000002</v>
      </c>
      <c r="AM15" s="100">
        <v>0.1789678747</v>
      </c>
      <c r="AN15" s="100">
        <v>1.1819305899999999</v>
      </c>
      <c r="AO15" s="100">
        <v>0.92624500190000003</v>
      </c>
      <c r="AP15" s="100">
        <v>1.5081969853999999</v>
      </c>
      <c r="AQ15" s="100">
        <v>2.2411810000000001E-10</v>
      </c>
      <c r="AR15" s="100">
        <v>2.7377303423999999</v>
      </c>
      <c r="AS15" s="100">
        <v>2.0056552363</v>
      </c>
      <c r="AT15" s="100">
        <v>3.7370168571</v>
      </c>
      <c r="AU15" s="99">
        <v>1</v>
      </c>
      <c r="AV15" s="99">
        <v>2</v>
      </c>
      <c r="AW15" s="99">
        <v>3</v>
      </c>
      <c r="AX15" s="99" t="s">
        <v>227</v>
      </c>
      <c r="AY15" s="99" t="s">
        <v>28</v>
      </c>
      <c r="AZ15" s="99" t="s">
        <v>28</v>
      </c>
      <c r="BA15" s="99" t="s">
        <v>28</v>
      </c>
      <c r="BB15" s="99" t="s">
        <v>28</v>
      </c>
      <c r="BC15" s="111" t="s">
        <v>229</v>
      </c>
      <c r="BD15" s="112">
        <v>81</v>
      </c>
      <c r="BE15" s="112">
        <v>249</v>
      </c>
      <c r="BF15" s="112">
        <v>350</v>
      </c>
    </row>
    <row r="16" spans="1:93" x14ac:dyDescent="0.3">
      <c r="A16" s="9"/>
      <c r="B16" t="s">
        <v>75</v>
      </c>
      <c r="C16" s="99">
        <v>148</v>
      </c>
      <c r="D16" s="109">
        <v>3569</v>
      </c>
      <c r="E16" s="110">
        <v>48.145916491000001</v>
      </c>
      <c r="F16" s="100">
        <v>37.932653750999997</v>
      </c>
      <c r="G16" s="100">
        <v>61.109072146000003</v>
      </c>
      <c r="H16" s="100">
        <v>1.437021E-14</v>
      </c>
      <c r="I16" s="102">
        <v>41.468198375</v>
      </c>
      <c r="J16" s="100">
        <v>35.297734456000001</v>
      </c>
      <c r="K16" s="100">
        <v>48.717332796999997</v>
      </c>
      <c r="L16" s="100">
        <v>0.39225863950000001</v>
      </c>
      <c r="M16" s="100">
        <v>0.30904824829999999</v>
      </c>
      <c r="N16" s="100">
        <v>0.49787319990000001</v>
      </c>
      <c r="O16" s="109">
        <v>398</v>
      </c>
      <c r="P16" s="109">
        <v>3981</v>
      </c>
      <c r="Q16" s="110">
        <v>112.28491126999999</v>
      </c>
      <c r="R16" s="100">
        <v>92.119026156000004</v>
      </c>
      <c r="S16" s="100">
        <v>136.86533417000001</v>
      </c>
      <c r="T16" s="100">
        <v>1.250164E-18</v>
      </c>
      <c r="U16" s="102">
        <v>99.974880682999995</v>
      </c>
      <c r="V16" s="100">
        <v>90.619991365999994</v>
      </c>
      <c r="W16" s="100">
        <v>110.29549459</v>
      </c>
      <c r="X16" s="100">
        <v>0.41072596880000001</v>
      </c>
      <c r="Y16" s="100">
        <v>0.33696135869999999</v>
      </c>
      <c r="Z16" s="100">
        <v>0.50063847699999997</v>
      </c>
      <c r="AA16" s="109">
        <v>832</v>
      </c>
      <c r="AB16" s="109">
        <v>4878</v>
      </c>
      <c r="AC16" s="110">
        <v>194.31074921000001</v>
      </c>
      <c r="AD16" s="100">
        <v>162.00023927000001</v>
      </c>
      <c r="AE16" s="100">
        <v>233.06550304999999</v>
      </c>
      <c r="AF16" s="100">
        <v>3.5215520000000001E-4</v>
      </c>
      <c r="AG16" s="102">
        <v>170.56170562</v>
      </c>
      <c r="AH16" s="100">
        <v>159.35710313999999</v>
      </c>
      <c r="AI16" s="100">
        <v>182.55411806999999</v>
      </c>
      <c r="AJ16" s="100">
        <v>0.7177863256</v>
      </c>
      <c r="AK16" s="100">
        <v>0.59843089979999997</v>
      </c>
      <c r="AL16" s="100">
        <v>0.86094686850000002</v>
      </c>
      <c r="AM16" s="100">
        <v>8.2071062000000002E-7</v>
      </c>
      <c r="AN16" s="100">
        <v>1.7305152315000001</v>
      </c>
      <c r="AO16" s="100">
        <v>1.3915344868999999</v>
      </c>
      <c r="AP16" s="100">
        <v>2.1520724025</v>
      </c>
      <c r="AQ16" s="100">
        <v>4.9657479999999995E-10</v>
      </c>
      <c r="AR16" s="100">
        <v>2.3321793300999998</v>
      </c>
      <c r="AS16" s="100">
        <v>1.7859984776</v>
      </c>
      <c r="AT16" s="100">
        <v>3.0453891734999998</v>
      </c>
      <c r="AU16" s="99">
        <v>1</v>
      </c>
      <c r="AV16" s="99">
        <v>2</v>
      </c>
      <c r="AW16" s="99">
        <v>3</v>
      </c>
      <c r="AX16" s="99" t="s">
        <v>227</v>
      </c>
      <c r="AY16" s="99" t="s">
        <v>228</v>
      </c>
      <c r="AZ16" s="99" t="s">
        <v>28</v>
      </c>
      <c r="BA16" s="99" t="s">
        <v>28</v>
      </c>
      <c r="BB16" s="99" t="s">
        <v>28</v>
      </c>
      <c r="BC16" s="111" t="s">
        <v>427</v>
      </c>
      <c r="BD16" s="112">
        <v>148</v>
      </c>
      <c r="BE16" s="112">
        <v>398</v>
      </c>
      <c r="BF16" s="112">
        <v>832</v>
      </c>
    </row>
    <row r="17" spans="1:58" x14ac:dyDescent="0.3">
      <c r="A17" s="9"/>
      <c r="B17" t="s">
        <v>67</v>
      </c>
      <c r="C17" s="99">
        <v>113</v>
      </c>
      <c r="D17" s="109">
        <v>903</v>
      </c>
      <c r="E17" s="110">
        <v>126.51136447</v>
      </c>
      <c r="F17" s="100">
        <v>98.564667389999997</v>
      </c>
      <c r="G17" s="100">
        <v>162.38197482999999</v>
      </c>
      <c r="H17" s="100">
        <v>0.81218266279999995</v>
      </c>
      <c r="I17" s="102">
        <v>125.13842746</v>
      </c>
      <c r="J17" s="100">
        <v>104.06780336</v>
      </c>
      <c r="K17" s="100">
        <v>150.47522405999999</v>
      </c>
      <c r="L17" s="100">
        <v>1.0307245002000001</v>
      </c>
      <c r="M17" s="100">
        <v>0.80303471520000003</v>
      </c>
      <c r="N17" s="100">
        <v>1.3229726875000001</v>
      </c>
      <c r="O17" s="109">
        <v>246</v>
      </c>
      <c r="P17" s="109">
        <v>898</v>
      </c>
      <c r="Q17" s="110">
        <v>268.42885109000002</v>
      </c>
      <c r="R17" s="100">
        <v>217.72947078999999</v>
      </c>
      <c r="S17" s="100">
        <v>330.93383196000002</v>
      </c>
      <c r="T17" s="100">
        <v>0.86408318399999995</v>
      </c>
      <c r="U17" s="102">
        <v>273.94209353999997</v>
      </c>
      <c r="V17" s="100">
        <v>241.76205705000001</v>
      </c>
      <c r="W17" s="100">
        <v>310.40549344999999</v>
      </c>
      <c r="X17" s="100">
        <v>0.98188348439999995</v>
      </c>
      <c r="Y17" s="100">
        <v>0.79643067639999998</v>
      </c>
      <c r="Z17" s="100">
        <v>1.2105198927</v>
      </c>
      <c r="AA17" s="109">
        <v>307</v>
      </c>
      <c r="AB17" s="109">
        <v>941</v>
      </c>
      <c r="AC17" s="110">
        <v>323.12284197000002</v>
      </c>
      <c r="AD17" s="100">
        <v>264.42657242000001</v>
      </c>
      <c r="AE17" s="100">
        <v>394.84825613999999</v>
      </c>
      <c r="AF17" s="100">
        <v>8.3555639299999998E-2</v>
      </c>
      <c r="AG17" s="102">
        <v>326.24867162999999</v>
      </c>
      <c r="AH17" s="100">
        <v>291.72128235999998</v>
      </c>
      <c r="AI17" s="100">
        <v>364.86263489999999</v>
      </c>
      <c r="AJ17" s="100">
        <v>1.1936197990999999</v>
      </c>
      <c r="AK17" s="100">
        <v>0.97679504900000003</v>
      </c>
      <c r="AL17" s="100">
        <v>1.4585743715999999</v>
      </c>
      <c r="AM17" s="100">
        <v>0.1354917262</v>
      </c>
      <c r="AN17" s="100">
        <v>1.203756007</v>
      </c>
      <c r="AO17" s="100">
        <v>0.94361604450000003</v>
      </c>
      <c r="AP17" s="100">
        <v>1.5356124272</v>
      </c>
      <c r="AQ17" s="100">
        <v>2.3343566000000001E-7</v>
      </c>
      <c r="AR17" s="100">
        <v>2.1217765867999998</v>
      </c>
      <c r="AS17" s="100">
        <v>1.5953623813</v>
      </c>
      <c r="AT17" s="100">
        <v>2.8218892064999999</v>
      </c>
      <c r="AU17" s="99" t="s">
        <v>28</v>
      </c>
      <c r="AV17" s="99" t="s">
        <v>28</v>
      </c>
      <c r="AW17" s="99" t="s">
        <v>28</v>
      </c>
      <c r="AX17" s="99" t="s">
        <v>227</v>
      </c>
      <c r="AY17" s="99" t="s">
        <v>28</v>
      </c>
      <c r="AZ17" s="99" t="s">
        <v>28</v>
      </c>
      <c r="BA17" s="99" t="s">
        <v>28</v>
      </c>
      <c r="BB17" s="99" t="s">
        <v>28</v>
      </c>
      <c r="BC17" s="111" t="s">
        <v>426</v>
      </c>
      <c r="BD17" s="112">
        <v>113</v>
      </c>
      <c r="BE17" s="112">
        <v>246</v>
      </c>
      <c r="BF17" s="112">
        <v>307</v>
      </c>
    </row>
    <row r="18" spans="1:58" x14ac:dyDescent="0.3">
      <c r="A18" s="9"/>
      <c r="B18" t="s">
        <v>66</v>
      </c>
      <c r="C18" s="99">
        <v>317</v>
      </c>
      <c r="D18" s="109">
        <v>4280</v>
      </c>
      <c r="E18" s="110">
        <v>85.930894019999997</v>
      </c>
      <c r="F18" s="100">
        <v>70.355914865000003</v>
      </c>
      <c r="G18" s="100">
        <v>104.95377057</v>
      </c>
      <c r="H18" s="100">
        <v>4.7529279999999999E-4</v>
      </c>
      <c r="I18" s="102">
        <v>74.065420560999996</v>
      </c>
      <c r="J18" s="100">
        <v>66.344855347000006</v>
      </c>
      <c r="K18" s="100">
        <v>82.684429623</v>
      </c>
      <c r="L18" s="100">
        <v>0.70010372720000003</v>
      </c>
      <c r="M18" s="100">
        <v>0.57320988900000003</v>
      </c>
      <c r="N18" s="100">
        <v>0.85508857780000003</v>
      </c>
      <c r="O18" s="109">
        <v>1029</v>
      </c>
      <c r="P18" s="109">
        <v>5009</v>
      </c>
      <c r="Q18" s="110">
        <v>246.62526459</v>
      </c>
      <c r="R18" s="100">
        <v>206.74741578000001</v>
      </c>
      <c r="S18" s="100">
        <v>294.19483142000001</v>
      </c>
      <c r="T18" s="100">
        <v>0.25238030589999999</v>
      </c>
      <c r="U18" s="102">
        <v>205.43022558999999</v>
      </c>
      <c r="V18" s="100">
        <v>193.25422592999999</v>
      </c>
      <c r="W18" s="100">
        <v>218.37337518999999</v>
      </c>
      <c r="X18" s="100">
        <v>0.90212834109999995</v>
      </c>
      <c r="Y18" s="100">
        <v>0.75625951599999996</v>
      </c>
      <c r="Z18" s="100">
        <v>1.0761326325</v>
      </c>
      <c r="AA18" s="109">
        <v>1291</v>
      </c>
      <c r="AB18" s="109">
        <v>5965</v>
      </c>
      <c r="AC18" s="110">
        <v>245.85609188999999</v>
      </c>
      <c r="AD18" s="100">
        <v>206.73498538000001</v>
      </c>
      <c r="AE18" s="100">
        <v>292.38020748000002</v>
      </c>
      <c r="AF18" s="100">
        <v>0.27614654859999999</v>
      </c>
      <c r="AG18" s="102">
        <v>216.42917016000001</v>
      </c>
      <c r="AH18" s="100">
        <v>204.93944891000001</v>
      </c>
      <c r="AI18" s="100">
        <v>228.56305090999999</v>
      </c>
      <c r="AJ18" s="100">
        <v>0.90819546279999996</v>
      </c>
      <c r="AK18" s="100">
        <v>0.76368160860000001</v>
      </c>
      <c r="AL18" s="100">
        <v>1.0800561248</v>
      </c>
      <c r="AM18" s="100">
        <v>0.97441071410000002</v>
      </c>
      <c r="AN18" s="100">
        <v>0.99688120879999997</v>
      </c>
      <c r="AO18" s="100">
        <v>0.82366954550000004</v>
      </c>
      <c r="AP18" s="100">
        <v>1.2065180143000001</v>
      </c>
      <c r="AQ18" s="100">
        <v>7.6442829999999998E-22</v>
      </c>
      <c r="AR18" s="100">
        <v>2.8700418796</v>
      </c>
      <c r="AS18" s="100">
        <v>2.3144582943000001</v>
      </c>
      <c r="AT18" s="100">
        <v>3.5589927935999999</v>
      </c>
      <c r="AU18" s="99">
        <v>1</v>
      </c>
      <c r="AV18" s="99" t="s">
        <v>28</v>
      </c>
      <c r="AW18" s="99" t="s">
        <v>28</v>
      </c>
      <c r="AX18" s="99" t="s">
        <v>227</v>
      </c>
      <c r="AY18" s="99" t="s">
        <v>28</v>
      </c>
      <c r="AZ18" s="99" t="s">
        <v>28</v>
      </c>
      <c r="BA18" s="99" t="s">
        <v>28</v>
      </c>
      <c r="BB18" s="99" t="s">
        <v>28</v>
      </c>
      <c r="BC18" s="111" t="s">
        <v>233</v>
      </c>
      <c r="BD18" s="112">
        <v>317</v>
      </c>
      <c r="BE18" s="112">
        <v>1029</v>
      </c>
      <c r="BF18" s="112">
        <v>1291</v>
      </c>
    </row>
    <row r="19" spans="1:58" x14ac:dyDescent="0.3">
      <c r="A19" s="9"/>
      <c r="B19" t="s">
        <v>69</v>
      </c>
      <c r="C19" s="99">
        <v>319</v>
      </c>
      <c r="D19" s="109">
        <v>4068</v>
      </c>
      <c r="E19" s="110">
        <v>94.954206506999995</v>
      </c>
      <c r="F19" s="100">
        <v>77.596254893999998</v>
      </c>
      <c r="G19" s="100">
        <v>116.19505794</v>
      </c>
      <c r="H19" s="100">
        <v>1.2702478600000001E-2</v>
      </c>
      <c r="I19" s="102">
        <v>78.416912487999994</v>
      </c>
      <c r="J19" s="100">
        <v>70.267030714000001</v>
      </c>
      <c r="K19" s="100">
        <v>87.512053683999994</v>
      </c>
      <c r="L19" s="100">
        <v>0.77361925119999997</v>
      </c>
      <c r="M19" s="100">
        <v>0.63219902319999999</v>
      </c>
      <c r="N19" s="100">
        <v>0.94667458159999995</v>
      </c>
      <c r="O19" s="109">
        <v>915</v>
      </c>
      <c r="P19" s="109">
        <v>5260</v>
      </c>
      <c r="Q19" s="110">
        <v>207.50827763999999</v>
      </c>
      <c r="R19" s="100">
        <v>173.64597516000001</v>
      </c>
      <c r="S19" s="100">
        <v>247.97398988</v>
      </c>
      <c r="T19" s="100">
        <v>2.4204628999999998E-3</v>
      </c>
      <c r="U19" s="102">
        <v>173.95437261999999</v>
      </c>
      <c r="V19" s="100">
        <v>163.04049864000001</v>
      </c>
      <c r="W19" s="100">
        <v>185.59881751</v>
      </c>
      <c r="X19" s="100">
        <v>0.75904266570000001</v>
      </c>
      <c r="Y19" s="100">
        <v>0.63517805350000001</v>
      </c>
      <c r="Z19" s="100">
        <v>0.90706183119999995</v>
      </c>
      <c r="AA19" s="109">
        <v>1639</v>
      </c>
      <c r="AB19" s="109">
        <v>6590</v>
      </c>
      <c r="AC19" s="110">
        <v>284.04400820000001</v>
      </c>
      <c r="AD19" s="100">
        <v>239.49867062999999</v>
      </c>
      <c r="AE19" s="100">
        <v>336.87451534000002</v>
      </c>
      <c r="AF19" s="100">
        <v>0.58059412749999995</v>
      </c>
      <c r="AG19" s="102">
        <v>248.71016692000001</v>
      </c>
      <c r="AH19" s="100">
        <v>236.95626948</v>
      </c>
      <c r="AI19" s="100">
        <v>261.04710066000001</v>
      </c>
      <c r="AJ19" s="100">
        <v>1.0492621009</v>
      </c>
      <c r="AK19" s="100">
        <v>0.88471106960000001</v>
      </c>
      <c r="AL19" s="100">
        <v>1.2444186517</v>
      </c>
      <c r="AM19" s="100">
        <v>1.2050621000000001E-3</v>
      </c>
      <c r="AN19" s="100">
        <v>1.3688321806999999</v>
      </c>
      <c r="AO19" s="100">
        <v>1.1319028185</v>
      </c>
      <c r="AP19" s="100">
        <v>1.6553554848000001</v>
      </c>
      <c r="AQ19" s="100">
        <v>2.2534659999999998E-12</v>
      </c>
      <c r="AR19" s="100">
        <v>2.1853510789000001</v>
      </c>
      <c r="AS19" s="100">
        <v>1.7567036288</v>
      </c>
      <c r="AT19" s="100">
        <v>2.7185913775000001</v>
      </c>
      <c r="AU19" s="99" t="s">
        <v>28</v>
      </c>
      <c r="AV19" s="99">
        <v>2</v>
      </c>
      <c r="AW19" s="99" t="s">
        <v>28</v>
      </c>
      <c r="AX19" s="99" t="s">
        <v>227</v>
      </c>
      <c r="AY19" s="99" t="s">
        <v>228</v>
      </c>
      <c r="AZ19" s="99" t="s">
        <v>28</v>
      </c>
      <c r="BA19" s="99" t="s">
        <v>28</v>
      </c>
      <c r="BB19" s="99" t="s">
        <v>28</v>
      </c>
      <c r="BC19" s="111" t="s">
        <v>430</v>
      </c>
      <c r="BD19" s="112">
        <v>319</v>
      </c>
      <c r="BE19" s="112">
        <v>915</v>
      </c>
      <c r="BF19" s="112">
        <v>1639</v>
      </c>
    </row>
    <row r="20" spans="1:58" x14ac:dyDescent="0.3">
      <c r="A20" s="9"/>
      <c r="B20" t="s">
        <v>65</v>
      </c>
      <c r="C20" s="99">
        <v>376</v>
      </c>
      <c r="D20" s="109">
        <v>3774</v>
      </c>
      <c r="E20" s="110">
        <v>106.84624615</v>
      </c>
      <c r="F20" s="100">
        <v>88.193321463999993</v>
      </c>
      <c r="G20" s="100">
        <v>129.44427227</v>
      </c>
      <c r="H20" s="100">
        <v>0.15657217849999999</v>
      </c>
      <c r="I20" s="102">
        <v>99.629040806000006</v>
      </c>
      <c r="J20" s="100">
        <v>90.051008569999993</v>
      </c>
      <c r="K20" s="100">
        <v>110.22581456</v>
      </c>
      <c r="L20" s="100">
        <v>0.87050712100000005</v>
      </c>
      <c r="M20" s="100">
        <v>0.71853637469999998</v>
      </c>
      <c r="N20" s="100">
        <v>1.0546197443000001</v>
      </c>
      <c r="O20" s="109">
        <v>1513</v>
      </c>
      <c r="P20" s="109">
        <v>3920</v>
      </c>
      <c r="Q20" s="110">
        <v>419.86711073999999</v>
      </c>
      <c r="R20" s="100">
        <v>354.39648898000002</v>
      </c>
      <c r="S20" s="100">
        <v>497.43266697000001</v>
      </c>
      <c r="T20" s="100">
        <v>7.0210356000000002E-7</v>
      </c>
      <c r="U20" s="102">
        <v>385.96938776000002</v>
      </c>
      <c r="V20" s="100">
        <v>367.00294965000001</v>
      </c>
      <c r="W20" s="100">
        <v>405.91599719999999</v>
      </c>
      <c r="X20" s="100">
        <v>1.5358281347</v>
      </c>
      <c r="Y20" s="100">
        <v>1.2963437352</v>
      </c>
      <c r="Z20" s="100">
        <v>1.8195544863999999</v>
      </c>
      <c r="AA20" s="109">
        <v>1895</v>
      </c>
      <c r="AB20" s="109">
        <v>4131</v>
      </c>
      <c r="AC20" s="110">
        <v>471.10834734999997</v>
      </c>
      <c r="AD20" s="100">
        <v>398.66007100000002</v>
      </c>
      <c r="AE20" s="100">
        <v>556.72260928000003</v>
      </c>
      <c r="AF20" s="100">
        <v>7.8589999999999997E-11</v>
      </c>
      <c r="AG20" s="102">
        <v>458.72670055999998</v>
      </c>
      <c r="AH20" s="100">
        <v>438.53107261999997</v>
      </c>
      <c r="AI20" s="100">
        <v>479.85239574000002</v>
      </c>
      <c r="AJ20" s="100">
        <v>1.7402800974999999</v>
      </c>
      <c r="AK20" s="100">
        <v>1.4726552631000001</v>
      </c>
      <c r="AL20" s="100">
        <v>2.0565402464</v>
      </c>
      <c r="AM20" s="100">
        <v>0.20656487430000001</v>
      </c>
      <c r="AN20" s="100">
        <v>1.1220415586000001</v>
      </c>
      <c r="AO20" s="100">
        <v>0.9384423838</v>
      </c>
      <c r="AP20" s="100">
        <v>1.3415605273</v>
      </c>
      <c r="AQ20" s="100">
        <v>2.7910229999999999E-40</v>
      </c>
      <c r="AR20" s="100">
        <v>3.9296383905000001</v>
      </c>
      <c r="AS20" s="100">
        <v>3.2112425144999999</v>
      </c>
      <c r="AT20" s="100">
        <v>4.8087485793999996</v>
      </c>
      <c r="AU20" s="99" t="s">
        <v>28</v>
      </c>
      <c r="AV20" s="99">
        <v>2</v>
      </c>
      <c r="AW20" s="99">
        <v>3</v>
      </c>
      <c r="AX20" s="99" t="s">
        <v>227</v>
      </c>
      <c r="AY20" s="99" t="s">
        <v>28</v>
      </c>
      <c r="AZ20" s="99" t="s">
        <v>28</v>
      </c>
      <c r="BA20" s="99" t="s">
        <v>28</v>
      </c>
      <c r="BB20" s="99" t="s">
        <v>28</v>
      </c>
      <c r="BC20" s="111" t="s">
        <v>432</v>
      </c>
      <c r="BD20" s="112">
        <v>376</v>
      </c>
      <c r="BE20" s="112">
        <v>1513</v>
      </c>
      <c r="BF20" s="112">
        <v>1895</v>
      </c>
    </row>
    <row r="21" spans="1:58" x14ac:dyDescent="0.3">
      <c r="A21" s="9"/>
      <c r="B21" t="s">
        <v>64</v>
      </c>
      <c r="C21" s="99">
        <v>131</v>
      </c>
      <c r="D21" s="109">
        <v>1990</v>
      </c>
      <c r="E21" s="110">
        <v>80.372848426000004</v>
      </c>
      <c r="F21" s="100">
        <v>62.898704686000002</v>
      </c>
      <c r="G21" s="100">
        <v>102.70155477</v>
      </c>
      <c r="H21" s="100">
        <v>7.1177250000000001E-4</v>
      </c>
      <c r="I21" s="102">
        <v>65.829145729000004</v>
      </c>
      <c r="J21" s="100">
        <v>55.468752049000003</v>
      </c>
      <c r="K21" s="100">
        <v>78.124642566000006</v>
      </c>
      <c r="L21" s="100">
        <v>0.65482072989999995</v>
      </c>
      <c r="M21" s="100">
        <v>0.51245385129999999</v>
      </c>
      <c r="N21" s="100">
        <v>0.8367391274</v>
      </c>
      <c r="O21" s="109">
        <v>70</v>
      </c>
      <c r="P21" s="109">
        <v>2048</v>
      </c>
      <c r="Q21" s="110">
        <v>38.634378736999999</v>
      </c>
      <c r="R21" s="100">
        <v>28.823871848</v>
      </c>
      <c r="S21" s="100">
        <v>51.783994470000003</v>
      </c>
      <c r="T21" s="100">
        <v>3.664975E-39</v>
      </c>
      <c r="U21" s="102">
        <v>34.1796875</v>
      </c>
      <c r="V21" s="100">
        <v>27.041454276</v>
      </c>
      <c r="W21" s="100">
        <v>43.202226688000003</v>
      </c>
      <c r="X21" s="100">
        <v>0.14132034709999999</v>
      </c>
      <c r="Y21" s="100">
        <v>0.105434582</v>
      </c>
      <c r="Z21" s="100">
        <v>0.18942020840000001</v>
      </c>
      <c r="AA21" s="109">
        <v>130</v>
      </c>
      <c r="AB21" s="109">
        <v>2336</v>
      </c>
      <c r="AC21" s="110">
        <v>60.494370775</v>
      </c>
      <c r="AD21" s="100">
        <v>47.370220965999998</v>
      </c>
      <c r="AE21" s="100">
        <v>77.254630036999998</v>
      </c>
      <c r="AF21" s="100">
        <v>3.1694090000000002E-33</v>
      </c>
      <c r="AG21" s="102">
        <v>55.650684931999997</v>
      </c>
      <c r="AH21" s="100">
        <v>46.861393608999997</v>
      </c>
      <c r="AI21" s="100">
        <v>66.088489796000005</v>
      </c>
      <c r="AJ21" s="100">
        <v>0.2234669584</v>
      </c>
      <c r="AK21" s="100">
        <v>0.17498618569999999</v>
      </c>
      <c r="AL21" s="100">
        <v>0.28537956469999998</v>
      </c>
      <c r="AM21" s="100">
        <v>1.1469336700000001E-2</v>
      </c>
      <c r="AN21" s="100">
        <v>1.5658170974000001</v>
      </c>
      <c r="AO21" s="100">
        <v>1.1060167788999999</v>
      </c>
      <c r="AP21" s="100">
        <v>2.2167685241999999</v>
      </c>
      <c r="AQ21" s="100">
        <v>3.6861399999999999E-5</v>
      </c>
      <c r="AR21" s="100">
        <v>0.48068943050000001</v>
      </c>
      <c r="AS21" s="100">
        <v>0.33943231870000001</v>
      </c>
      <c r="AT21" s="100">
        <v>0.68073166819999997</v>
      </c>
      <c r="AU21" s="99">
        <v>1</v>
      </c>
      <c r="AV21" s="99">
        <v>2</v>
      </c>
      <c r="AW21" s="99">
        <v>3</v>
      </c>
      <c r="AX21" s="99" t="s">
        <v>227</v>
      </c>
      <c r="AY21" s="99" t="s">
        <v>28</v>
      </c>
      <c r="AZ21" s="99" t="s">
        <v>28</v>
      </c>
      <c r="BA21" s="99" t="s">
        <v>28</v>
      </c>
      <c r="BB21" s="99" t="s">
        <v>28</v>
      </c>
      <c r="BC21" s="111" t="s">
        <v>229</v>
      </c>
      <c r="BD21" s="112">
        <v>131</v>
      </c>
      <c r="BE21" s="112">
        <v>70</v>
      </c>
      <c r="BF21" s="112">
        <v>130</v>
      </c>
    </row>
    <row r="22" spans="1:58" x14ac:dyDescent="0.3">
      <c r="A22" s="9"/>
      <c r="B22" t="s">
        <v>204</v>
      </c>
      <c r="C22" s="99">
        <v>226</v>
      </c>
      <c r="D22" s="109">
        <v>1858</v>
      </c>
      <c r="E22" s="110">
        <v>120.99704027999999</v>
      </c>
      <c r="F22" s="100">
        <v>98.035043584999997</v>
      </c>
      <c r="G22" s="100">
        <v>149.33724942000001</v>
      </c>
      <c r="H22" s="100">
        <v>0.8940172623</v>
      </c>
      <c r="I22" s="102">
        <v>121.63616792000001</v>
      </c>
      <c r="J22" s="100">
        <v>106.76813215999999</v>
      </c>
      <c r="K22" s="100">
        <v>138.57465751000001</v>
      </c>
      <c r="L22" s="100">
        <v>0.98579771380000003</v>
      </c>
      <c r="M22" s="100">
        <v>0.79871971760000005</v>
      </c>
      <c r="N22" s="100">
        <v>1.2166935549</v>
      </c>
      <c r="O22" s="109">
        <v>1141</v>
      </c>
      <c r="P22" s="109">
        <v>1939</v>
      </c>
      <c r="Q22" s="110">
        <v>562.96181620000004</v>
      </c>
      <c r="R22" s="100">
        <v>473.83262001000003</v>
      </c>
      <c r="S22" s="100">
        <v>668.85645502</v>
      </c>
      <c r="T22" s="100">
        <v>2.1372310000000001E-16</v>
      </c>
      <c r="U22" s="102">
        <v>588.44765342999995</v>
      </c>
      <c r="V22" s="100">
        <v>555.27544819000002</v>
      </c>
      <c r="W22" s="100">
        <v>623.60156919999997</v>
      </c>
      <c r="X22" s="100">
        <v>2.059252973</v>
      </c>
      <c r="Y22" s="100">
        <v>1.7332280865</v>
      </c>
      <c r="Z22" s="100">
        <v>2.4466040215999998</v>
      </c>
      <c r="AA22" s="109">
        <v>1142</v>
      </c>
      <c r="AB22" s="109">
        <v>1998</v>
      </c>
      <c r="AC22" s="110">
        <v>566.89609297000004</v>
      </c>
      <c r="AD22" s="100">
        <v>477.02101886000003</v>
      </c>
      <c r="AE22" s="100">
        <v>673.70444387999999</v>
      </c>
      <c r="AF22" s="100">
        <v>4.7589680000000002E-17</v>
      </c>
      <c r="AG22" s="102">
        <v>571.57157156999995</v>
      </c>
      <c r="AH22" s="100">
        <v>539.36441659000002</v>
      </c>
      <c r="AI22" s="100">
        <v>605.70191762000002</v>
      </c>
      <c r="AJ22" s="100">
        <v>2.0941212218</v>
      </c>
      <c r="AK22" s="100">
        <v>1.7621215796</v>
      </c>
      <c r="AL22" s="100">
        <v>2.4886725991</v>
      </c>
      <c r="AM22" s="100">
        <v>0.941671429</v>
      </c>
      <c r="AN22" s="100">
        <v>1.0069885322000001</v>
      </c>
      <c r="AO22" s="100">
        <v>0.83561734509999996</v>
      </c>
      <c r="AP22" s="100">
        <v>1.2135050928</v>
      </c>
      <c r="AQ22" s="100">
        <v>4.7475149999999997E-42</v>
      </c>
      <c r="AR22" s="100">
        <v>4.6526908006000003</v>
      </c>
      <c r="AS22" s="100">
        <v>3.7272608153000002</v>
      </c>
      <c r="AT22" s="100">
        <v>5.8078929162000001</v>
      </c>
      <c r="AU22" s="99" t="s">
        <v>28</v>
      </c>
      <c r="AV22" s="99">
        <v>2</v>
      </c>
      <c r="AW22" s="99">
        <v>3</v>
      </c>
      <c r="AX22" s="99" t="s">
        <v>227</v>
      </c>
      <c r="AY22" s="99" t="s">
        <v>28</v>
      </c>
      <c r="AZ22" s="99" t="s">
        <v>28</v>
      </c>
      <c r="BA22" s="99" t="s">
        <v>28</v>
      </c>
      <c r="BB22" s="99" t="s">
        <v>28</v>
      </c>
      <c r="BC22" s="111" t="s">
        <v>432</v>
      </c>
      <c r="BD22" s="112">
        <v>226</v>
      </c>
      <c r="BE22" s="112">
        <v>1141</v>
      </c>
      <c r="BF22" s="112">
        <v>1142</v>
      </c>
    </row>
    <row r="23" spans="1:58" x14ac:dyDescent="0.3">
      <c r="A23" s="9"/>
      <c r="B23" t="s">
        <v>74</v>
      </c>
      <c r="C23" s="99">
        <v>603</v>
      </c>
      <c r="D23" s="109">
        <v>3932</v>
      </c>
      <c r="E23" s="110">
        <v>152.87886053</v>
      </c>
      <c r="F23" s="100">
        <v>127.64369304</v>
      </c>
      <c r="G23" s="100">
        <v>183.10302249</v>
      </c>
      <c r="H23" s="100">
        <v>1.70536716E-2</v>
      </c>
      <c r="I23" s="102">
        <v>153.35707019</v>
      </c>
      <c r="J23" s="100">
        <v>141.59248259</v>
      </c>
      <c r="K23" s="100">
        <v>166.09914981</v>
      </c>
      <c r="L23" s="100">
        <v>1.2455480800000001</v>
      </c>
      <c r="M23" s="100">
        <v>1.039949907</v>
      </c>
      <c r="N23" s="100">
        <v>1.4917930269999999</v>
      </c>
      <c r="O23" s="109">
        <v>256</v>
      </c>
      <c r="P23" s="109">
        <v>4521</v>
      </c>
      <c r="Q23" s="110">
        <v>57.646900488999997</v>
      </c>
      <c r="R23" s="100">
        <v>47.000364326000003</v>
      </c>
      <c r="S23" s="100">
        <v>70.705093113999993</v>
      </c>
      <c r="T23" s="100">
        <v>1.7727989999999999E-50</v>
      </c>
      <c r="U23" s="102">
        <v>56.624640565999997</v>
      </c>
      <c r="V23" s="100">
        <v>50.096266639</v>
      </c>
      <c r="W23" s="100">
        <v>64.003769829000007</v>
      </c>
      <c r="X23" s="100">
        <v>0.21086607969999999</v>
      </c>
      <c r="Y23" s="100">
        <v>0.17192221069999999</v>
      </c>
      <c r="Z23" s="100">
        <v>0.2586315253</v>
      </c>
      <c r="AA23" s="109">
        <v>337</v>
      </c>
      <c r="AB23" s="109">
        <v>5170</v>
      </c>
      <c r="AC23" s="110">
        <v>71.176817427000003</v>
      </c>
      <c r="AD23" s="100">
        <v>58.501845791000001</v>
      </c>
      <c r="AE23" s="100">
        <v>86.597940125999997</v>
      </c>
      <c r="AF23" s="100">
        <v>1.1673189999999999E-40</v>
      </c>
      <c r="AG23" s="102">
        <v>65.183752417999997</v>
      </c>
      <c r="AH23" s="100">
        <v>58.582979397000003</v>
      </c>
      <c r="AI23" s="100">
        <v>72.528260306999996</v>
      </c>
      <c r="AJ23" s="100">
        <v>0.26292804930000002</v>
      </c>
      <c r="AK23" s="100">
        <v>0.21610654630000001</v>
      </c>
      <c r="AL23" s="100">
        <v>0.3198938684</v>
      </c>
      <c r="AM23" s="100">
        <v>7.9267689500000002E-2</v>
      </c>
      <c r="AN23" s="100">
        <v>1.2347032854</v>
      </c>
      <c r="AO23" s="100">
        <v>0.97567163010000002</v>
      </c>
      <c r="AP23" s="100">
        <v>1.5625054126</v>
      </c>
      <c r="AQ23" s="100">
        <v>8.1841219999999995E-18</v>
      </c>
      <c r="AR23" s="100">
        <v>0.37707568130000002</v>
      </c>
      <c r="AS23" s="100">
        <v>0.30189887409999999</v>
      </c>
      <c r="AT23" s="100">
        <v>0.47097250639999999</v>
      </c>
      <c r="AU23" s="99" t="s">
        <v>28</v>
      </c>
      <c r="AV23" s="99">
        <v>2</v>
      </c>
      <c r="AW23" s="99">
        <v>3</v>
      </c>
      <c r="AX23" s="99" t="s">
        <v>227</v>
      </c>
      <c r="AY23" s="99" t="s">
        <v>28</v>
      </c>
      <c r="AZ23" s="99" t="s">
        <v>28</v>
      </c>
      <c r="BA23" s="99" t="s">
        <v>28</v>
      </c>
      <c r="BB23" s="99" t="s">
        <v>28</v>
      </c>
      <c r="BC23" s="111" t="s">
        <v>432</v>
      </c>
      <c r="BD23" s="112">
        <v>603</v>
      </c>
      <c r="BE23" s="112">
        <v>256</v>
      </c>
      <c r="BF23" s="112">
        <v>337</v>
      </c>
    </row>
    <row r="24" spans="1:58" x14ac:dyDescent="0.3">
      <c r="A24" s="9"/>
      <c r="B24" t="s">
        <v>181</v>
      </c>
      <c r="C24" s="99">
        <v>367</v>
      </c>
      <c r="D24" s="109">
        <v>4419</v>
      </c>
      <c r="E24" s="110">
        <v>89.829011321999999</v>
      </c>
      <c r="F24" s="100">
        <v>73.851658917999998</v>
      </c>
      <c r="G24" s="100">
        <v>109.2629657</v>
      </c>
      <c r="H24" s="100">
        <v>1.7843282E-3</v>
      </c>
      <c r="I24" s="102">
        <v>83.050463906000004</v>
      </c>
      <c r="J24" s="100">
        <v>74.973831153999996</v>
      </c>
      <c r="K24" s="100">
        <v>91.997160192999999</v>
      </c>
      <c r="L24" s="100">
        <v>0.73186281080000004</v>
      </c>
      <c r="M24" s="100">
        <v>0.60169072199999996</v>
      </c>
      <c r="N24" s="100">
        <v>0.89019683080000001</v>
      </c>
      <c r="O24" s="109">
        <v>1130</v>
      </c>
      <c r="P24" s="109">
        <v>5598</v>
      </c>
      <c r="Q24" s="110">
        <v>219.00689201</v>
      </c>
      <c r="R24" s="100">
        <v>184.03751339999999</v>
      </c>
      <c r="S24" s="100">
        <v>260.62088027999999</v>
      </c>
      <c r="T24" s="100">
        <v>1.2471200199999999E-2</v>
      </c>
      <c r="U24" s="102">
        <v>201.85780636000001</v>
      </c>
      <c r="V24" s="100">
        <v>190.42494139999999</v>
      </c>
      <c r="W24" s="100">
        <v>213.97708560999999</v>
      </c>
      <c r="X24" s="100">
        <v>0.80110334400000005</v>
      </c>
      <c r="Y24" s="100">
        <v>0.67318916790000005</v>
      </c>
      <c r="Z24" s="100">
        <v>0.95332277799999998</v>
      </c>
      <c r="AA24" s="109">
        <v>1544</v>
      </c>
      <c r="AB24" s="109">
        <v>5949</v>
      </c>
      <c r="AC24" s="110">
        <v>261.14761370000002</v>
      </c>
      <c r="AD24" s="100">
        <v>220.40229694999999</v>
      </c>
      <c r="AE24" s="100">
        <v>309.42543289000002</v>
      </c>
      <c r="AF24" s="100">
        <v>0.67781446020000002</v>
      </c>
      <c r="AG24" s="102">
        <v>259.53941838999998</v>
      </c>
      <c r="AH24" s="100">
        <v>246.91121591999999</v>
      </c>
      <c r="AI24" s="100">
        <v>272.81348660999998</v>
      </c>
      <c r="AJ24" s="100">
        <v>0.96468253469999998</v>
      </c>
      <c r="AK24" s="100">
        <v>0.81416882759999998</v>
      </c>
      <c r="AL24" s="100">
        <v>1.1430213995</v>
      </c>
      <c r="AM24" s="100">
        <v>6.2689467600000007E-2</v>
      </c>
      <c r="AN24" s="100">
        <v>1.1924173312999999</v>
      </c>
      <c r="AO24" s="100">
        <v>0.99072350570000001</v>
      </c>
      <c r="AP24" s="100">
        <v>1.4351724612000001</v>
      </c>
      <c r="AQ24" s="100">
        <v>7.1443710000000006E-17</v>
      </c>
      <c r="AR24" s="100">
        <v>2.4380418841</v>
      </c>
      <c r="AS24" s="100">
        <v>1.9775791283999999</v>
      </c>
      <c r="AT24" s="100">
        <v>3.0057195400999999</v>
      </c>
      <c r="AU24" s="99">
        <v>1</v>
      </c>
      <c r="AV24" s="99" t="s">
        <v>28</v>
      </c>
      <c r="AW24" s="99" t="s">
        <v>28</v>
      </c>
      <c r="AX24" s="99" t="s">
        <v>227</v>
      </c>
      <c r="AY24" s="99" t="s">
        <v>28</v>
      </c>
      <c r="AZ24" s="99" t="s">
        <v>28</v>
      </c>
      <c r="BA24" s="99" t="s">
        <v>28</v>
      </c>
      <c r="BB24" s="99" t="s">
        <v>28</v>
      </c>
      <c r="BC24" s="111" t="s">
        <v>233</v>
      </c>
      <c r="BD24" s="112">
        <v>367</v>
      </c>
      <c r="BE24" s="112">
        <v>1130</v>
      </c>
      <c r="BF24" s="112">
        <v>1544</v>
      </c>
    </row>
    <row r="25" spans="1:58" x14ac:dyDescent="0.3">
      <c r="A25" s="9"/>
      <c r="B25" t="s">
        <v>70</v>
      </c>
      <c r="C25" s="99">
        <v>621</v>
      </c>
      <c r="D25" s="109">
        <v>7717</v>
      </c>
      <c r="E25" s="110">
        <v>86.957660426999993</v>
      </c>
      <c r="F25" s="100">
        <v>72.559586432000003</v>
      </c>
      <c r="G25" s="100">
        <v>104.21275918000001</v>
      </c>
      <c r="H25" s="100">
        <v>1.9014079999999999E-4</v>
      </c>
      <c r="I25" s="102">
        <v>80.471685887999996</v>
      </c>
      <c r="J25" s="100">
        <v>74.385032760000001</v>
      </c>
      <c r="K25" s="100">
        <v>87.056387412999996</v>
      </c>
      <c r="L25" s="100">
        <v>0.70846908860000002</v>
      </c>
      <c r="M25" s="100">
        <v>0.59116383559999996</v>
      </c>
      <c r="N25" s="100">
        <v>0.84905134469999999</v>
      </c>
      <c r="O25" s="109">
        <v>1553</v>
      </c>
      <c r="P25" s="109">
        <v>8347</v>
      </c>
      <c r="Q25" s="110">
        <v>202.64097681000001</v>
      </c>
      <c r="R25" s="100">
        <v>171.05247188000001</v>
      </c>
      <c r="S25" s="100">
        <v>240.06297619</v>
      </c>
      <c r="T25" s="100">
        <v>5.3397290000000005E-4</v>
      </c>
      <c r="U25" s="102">
        <v>186.05487001</v>
      </c>
      <c r="V25" s="100">
        <v>177.02776818999999</v>
      </c>
      <c r="W25" s="100">
        <v>195.54228701</v>
      </c>
      <c r="X25" s="100">
        <v>0.7412386097</v>
      </c>
      <c r="Y25" s="100">
        <v>0.62569130110000004</v>
      </c>
      <c r="Z25" s="100">
        <v>0.87812420520000001</v>
      </c>
      <c r="AA25" s="109">
        <v>2092</v>
      </c>
      <c r="AB25" s="109">
        <v>9632</v>
      </c>
      <c r="AC25" s="110">
        <v>228.31920496000001</v>
      </c>
      <c r="AD25" s="100">
        <v>193.33335321999999</v>
      </c>
      <c r="AE25" s="100">
        <v>269.63614131999998</v>
      </c>
      <c r="AF25" s="100">
        <v>4.4778556800000001E-2</v>
      </c>
      <c r="AG25" s="102">
        <v>217.19269102999999</v>
      </c>
      <c r="AH25" s="100">
        <v>208.08222541000001</v>
      </c>
      <c r="AI25" s="100">
        <v>226.70204024</v>
      </c>
      <c r="AJ25" s="100">
        <v>0.84341398430000003</v>
      </c>
      <c r="AK25" s="100">
        <v>0.71417581259999996</v>
      </c>
      <c r="AL25" s="100">
        <v>0.99603926129999998</v>
      </c>
      <c r="AM25" s="100">
        <v>0.18900723459999999</v>
      </c>
      <c r="AN25" s="100">
        <v>1.1267178462</v>
      </c>
      <c r="AO25" s="100">
        <v>0.9429734206</v>
      </c>
      <c r="AP25" s="100">
        <v>1.3462660529999999</v>
      </c>
      <c r="AQ25" s="100">
        <v>4.9152040000000002E-18</v>
      </c>
      <c r="AR25" s="100">
        <v>2.3303407178</v>
      </c>
      <c r="AS25" s="100">
        <v>1.9240605206000001</v>
      </c>
      <c r="AT25" s="100">
        <v>2.8224101075000001</v>
      </c>
      <c r="AU25" s="99">
        <v>1</v>
      </c>
      <c r="AV25" s="99">
        <v>2</v>
      </c>
      <c r="AW25" s="99" t="s">
        <v>28</v>
      </c>
      <c r="AX25" s="99" t="s">
        <v>227</v>
      </c>
      <c r="AY25" s="99" t="s">
        <v>28</v>
      </c>
      <c r="AZ25" s="99" t="s">
        <v>28</v>
      </c>
      <c r="BA25" s="99" t="s">
        <v>28</v>
      </c>
      <c r="BB25" s="99" t="s">
        <v>28</v>
      </c>
      <c r="BC25" s="111" t="s">
        <v>428</v>
      </c>
      <c r="BD25" s="112">
        <v>621</v>
      </c>
      <c r="BE25" s="112">
        <v>1553</v>
      </c>
      <c r="BF25" s="112">
        <v>2092</v>
      </c>
    </row>
    <row r="26" spans="1:58" x14ac:dyDescent="0.3">
      <c r="A26" s="9"/>
      <c r="B26" t="s">
        <v>149</v>
      </c>
      <c r="C26" s="99">
        <v>267</v>
      </c>
      <c r="D26" s="109">
        <v>1913</v>
      </c>
      <c r="E26" s="110">
        <v>145.55271464</v>
      </c>
      <c r="F26" s="100">
        <v>118.62825625000001</v>
      </c>
      <c r="G26" s="100">
        <v>178.58808187</v>
      </c>
      <c r="H26" s="100">
        <v>0.1023747656</v>
      </c>
      <c r="I26" s="102">
        <v>139.57135389000001</v>
      </c>
      <c r="J26" s="100">
        <v>123.79514216</v>
      </c>
      <c r="K26" s="100">
        <v>157.35805532000001</v>
      </c>
      <c r="L26" s="100">
        <v>1.1858598607999999</v>
      </c>
      <c r="M26" s="100">
        <v>0.96649854859999995</v>
      </c>
      <c r="N26" s="100">
        <v>1.4550085062</v>
      </c>
      <c r="O26" s="109">
        <v>1062</v>
      </c>
      <c r="P26" s="109">
        <v>2074</v>
      </c>
      <c r="Q26" s="110">
        <v>529.65431262000004</v>
      </c>
      <c r="R26" s="100">
        <v>444.75348345999998</v>
      </c>
      <c r="S26" s="100">
        <v>630.76221167000006</v>
      </c>
      <c r="T26" s="100">
        <v>1.174884E-13</v>
      </c>
      <c r="U26" s="102">
        <v>512.05400193000003</v>
      </c>
      <c r="V26" s="100">
        <v>482.16529395999999</v>
      </c>
      <c r="W26" s="100">
        <v>543.79546635999998</v>
      </c>
      <c r="X26" s="100">
        <v>1.9374177547</v>
      </c>
      <c r="Y26" s="100">
        <v>1.6268597739999999</v>
      </c>
      <c r="Z26" s="100">
        <v>2.3072594308999999</v>
      </c>
      <c r="AA26" s="109">
        <v>1267</v>
      </c>
      <c r="AB26" s="109">
        <v>2269</v>
      </c>
      <c r="AC26" s="110">
        <v>537.18470828</v>
      </c>
      <c r="AD26" s="100">
        <v>452.45418971999999</v>
      </c>
      <c r="AE26" s="100">
        <v>637.78260289000002</v>
      </c>
      <c r="AF26" s="100">
        <v>5.0861840000000002E-15</v>
      </c>
      <c r="AG26" s="102">
        <v>558.39576906000002</v>
      </c>
      <c r="AH26" s="100">
        <v>528.48001255999998</v>
      </c>
      <c r="AI26" s="100">
        <v>590.00497180000002</v>
      </c>
      <c r="AJ26" s="100">
        <v>1.984366997</v>
      </c>
      <c r="AK26" s="100">
        <v>1.6713714071000001</v>
      </c>
      <c r="AL26" s="100">
        <v>2.3559768714999998</v>
      </c>
      <c r="AM26" s="100">
        <v>0.88290145440000001</v>
      </c>
      <c r="AN26" s="100">
        <v>1.014217567</v>
      </c>
      <c r="AO26" s="100">
        <v>0.84051675319999997</v>
      </c>
      <c r="AP26" s="100">
        <v>1.2238153126</v>
      </c>
      <c r="AQ26" s="100">
        <v>3.7379199999999998E-31</v>
      </c>
      <c r="AR26" s="100">
        <v>3.6389174460999998</v>
      </c>
      <c r="AS26" s="100">
        <v>2.925883985</v>
      </c>
      <c r="AT26" s="100">
        <v>4.5257160731999999</v>
      </c>
      <c r="AU26" s="99" t="s">
        <v>28</v>
      </c>
      <c r="AV26" s="99">
        <v>2</v>
      </c>
      <c r="AW26" s="99">
        <v>3</v>
      </c>
      <c r="AX26" s="99" t="s">
        <v>227</v>
      </c>
      <c r="AY26" s="99" t="s">
        <v>28</v>
      </c>
      <c r="AZ26" s="99" t="s">
        <v>28</v>
      </c>
      <c r="BA26" s="99" t="s">
        <v>28</v>
      </c>
      <c r="BB26" s="99" t="s">
        <v>28</v>
      </c>
      <c r="BC26" s="111" t="s">
        <v>432</v>
      </c>
      <c r="BD26" s="112">
        <v>267</v>
      </c>
      <c r="BE26" s="112">
        <v>1062</v>
      </c>
      <c r="BF26" s="112">
        <v>1267</v>
      </c>
    </row>
    <row r="27" spans="1:58" x14ac:dyDescent="0.3">
      <c r="A27" s="9"/>
      <c r="B27" t="s">
        <v>205</v>
      </c>
      <c r="C27" s="99">
        <v>294</v>
      </c>
      <c r="D27" s="109">
        <v>1400</v>
      </c>
      <c r="E27" s="110">
        <v>218.80058499</v>
      </c>
      <c r="F27" s="100">
        <v>178.93997911</v>
      </c>
      <c r="G27" s="100">
        <v>267.54052521</v>
      </c>
      <c r="H27" s="100">
        <v>1.7617254E-8</v>
      </c>
      <c r="I27" s="102">
        <v>210</v>
      </c>
      <c r="J27" s="100">
        <v>187.31657686</v>
      </c>
      <c r="K27" s="100">
        <v>235.43031128999999</v>
      </c>
      <c r="L27" s="100">
        <v>1.7826313435000001</v>
      </c>
      <c r="M27" s="100">
        <v>1.4578755143</v>
      </c>
      <c r="N27" s="100">
        <v>2.1797296653</v>
      </c>
      <c r="O27" s="109">
        <v>725</v>
      </c>
      <c r="P27" s="109">
        <v>1379</v>
      </c>
      <c r="Q27" s="110">
        <v>526.40203902999997</v>
      </c>
      <c r="R27" s="100">
        <v>439.88631221000003</v>
      </c>
      <c r="S27" s="100">
        <v>629.93346008000003</v>
      </c>
      <c r="T27" s="100">
        <v>8.5425540000000001E-13</v>
      </c>
      <c r="U27" s="102">
        <v>525.74329223999996</v>
      </c>
      <c r="V27" s="100">
        <v>488.83344152000001</v>
      </c>
      <c r="W27" s="100">
        <v>565.44005761999995</v>
      </c>
      <c r="X27" s="100">
        <v>1.9255212924</v>
      </c>
      <c r="Y27" s="100">
        <v>1.6090561919999999</v>
      </c>
      <c r="Z27" s="100">
        <v>2.3042279478999999</v>
      </c>
      <c r="AA27" s="109">
        <v>849</v>
      </c>
      <c r="AB27" s="109">
        <v>1379</v>
      </c>
      <c r="AC27" s="110">
        <v>595.89219797999999</v>
      </c>
      <c r="AD27" s="100">
        <v>499.48230192</v>
      </c>
      <c r="AE27" s="100">
        <v>710.91109785000003</v>
      </c>
      <c r="AF27" s="100">
        <v>1.9121989999999998E-18</v>
      </c>
      <c r="AG27" s="102">
        <v>615.66352429000005</v>
      </c>
      <c r="AH27" s="100">
        <v>575.61256127000001</v>
      </c>
      <c r="AI27" s="100">
        <v>658.50122225999996</v>
      </c>
      <c r="AJ27" s="100">
        <v>2.2012331944999999</v>
      </c>
      <c r="AK27" s="100">
        <v>1.8450938387</v>
      </c>
      <c r="AL27" s="100">
        <v>2.6261144419</v>
      </c>
      <c r="AM27" s="100">
        <v>0.21656419230000001</v>
      </c>
      <c r="AN27" s="100">
        <v>1.1320096690000001</v>
      </c>
      <c r="AO27" s="100">
        <v>0.92990514769999999</v>
      </c>
      <c r="AP27" s="100">
        <v>1.3780393558999999</v>
      </c>
      <c r="AQ27" s="100">
        <v>3.7359030000000001E-15</v>
      </c>
      <c r="AR27" s="100">
        <v>2.4058529782</v>
      </c>
      <c r="AS27" s="100">
        <v>1.933028406</v>
      </c>
      <c r="AT27" s="100">
        <v>2.9943318651999999</v>
      </c>
      <c r="AU27" s="99">
        <v>1</v>
      </c>
      <c r="AV27" s="99">
        <v>2</v>
      </c>
      <c r="AW27" s="99">
        <v>3</v>
      </c>
      <c r="AX27" s="99" t="s">
        <v>227</v>
      </c>
      <c r="AY27" s="99" t="s">
        <v>28</v>
      </c>
      <c r="AZ27" s="99" t="s">
        <v>28</v>
      </c>
      <c r="BA27" s="99" t="s">
        <v>28</v>
      </c>
      <c r="BB27" s="99" t="s">
        <v>28</v>
      </c>
      <c r="BC27" s="111" t="s">
        <v>229</v>
      </c>
      <c r="BD27" s="112">
        <v>294</v>
      </c>
      <c r="BE27" s="112">
        <v>725</v>
      </c>
      <c r="BF27" s="112">
        <v>849</v>
      </c>
    </row>
    <row r="28" spans="1:58" x14ac:dyDescent="0.3">
      <c r="A28" s="9"/>
      <c r="B28" t="s">
        <v>73</v>
      </c>
      <c r="C28" s="99">
        <v>444</v>
      </c>
      <c r="D28" s="109">
        <v>2800</v>
      </c>
      <c r="E28" s="110">
        <v>148.01890005999999</v>
      </c>
      <c r="F28" s="100">
        <v>122.66696849</v>
      </c>
      <c r="G28" s="100">
        <v>178.6103875</v>
      </c>
      <c r="H28" s="100">
        <v>5.0732585400000002E-2</v>
      </c>
      <c r="I28" s="102">
        <v>158.57142856999999</v>
      </c>
      <c r="J28" s="100">
        <v>144.48697584000001</v>
      </c>
      <c r="K28" s="100">
        <v>174.02882034000001</v>
      </c>
      <c r="L28" s="100">
        <v>1.2059525833</v>
      </c>
      <c r="M28" s="100">
        <v>0.99940309969999996</v>
      </c>
      <c r="N28" s="100">
        <v>1.4551902366</v>
      </c>
      <c r="O28" s="109">
        <v>1568</v>
      </c>
      <c r="P28" s="109">
        <v>2851</v>
      </c>
      <c r="Q28" s="110">
        <v>505.48775640000002</v>
      </c>
      <c r="R28" s="100">
        <v>427.42080059</v>
      </c>
      <c r="S28" s="100">
        <v>597.81337621</v>
      </c>
      <c r="T28" s="100">
        <v>6.9037670000000005E-13</v>
      </c>
      <c r="U28" s="102">
        <v>549.98246228999994</v>
      </c>
      <c r="V28" s="100">
        <v>523.42294412000001</v>
      </c>
      <c r="W28" s="100">
        <v>577.88966309</v>
      </c>
      <c r="X28" s="100">
        <v>1.8490191256999999</v>
      </c>
      <c r="Y28" s="100">
        <v>1.5634587090000001</v>
      </c>
      <c r="Z28" s="100">
        <v>2.1867361815000002</v>
      </c>
      <c r="AA28" s="109">
        <v>1732</v>
      </c>
      <c r="AB28" s="109">
        <v>2950</v>
      </c>
      <c r="AC28" s="110">
        <v>541.09261016000005</v>
      </c>
      <c r="AD28" s="100">
        <v>458.09100423000001</v>
      </c>
      <c r="AE28" s="100">
        <v>639.13329461000001</v>
      </c>
      <c r="AF28" s="100">
        <v>3.6013249999999999E-16</v>
      </c>
      <c r="AG28" s="102">
        <v>587.11864406999996</v>
      </c>
      <c r="AH28" s="100">
        <v>560.10932601000002</v>
      </c>
      <c r="AI28" s="100">
        <v>615.43039224999995</v>
      </c>
      <c r="AJ28" s="100">
        <v>1.9988028352</v>
      </c>
      <c r="AK28" s="100">
        <v>1.6921938700000001</v>
      </c>
      <c r="AL28" s="100">
        <v>2.3609663434999999</v>
      </c>
      <c r="AM28" s="100">
        <v>0.44992087710000001</v>
      </c>
      <c r="AN28" s="100">
        <v>1.0704366294000001</v>
      </c>
      <c r="AO28" s="100">
        <v>0.89717442290000005</v>
      </c>
      <c r="AP28" s="100">
        <v>1.2771592104</v>
      </c>
      <c r="AQ28" s="100">
        <v>1.772774E-34</v>
      </c>
      <c r="AR28" s="100">
        <v>3.4150217045</v>
      </c>
      <c r="AS28" s="100">
        <v>2.805573705</v>
      </c>
      <c r="AT28" s="100">
        <v>4.1568586209999996</v>
      </c>
      <c r="AU28" s="99" t="s">
        <v>28</v>
      </c>
      <c r="AV28" s="99">
        <v>2</v>
      </c>
      <c r="AW28" s="99">
        <v>3</v>
      </c>
      <c r="AX28" s="99" t="s">
        <v>227</v>
      </c>
      <c r="AY28" s="99" t="s">
        <v>28</v>
      </c>
      <c r="AZ28" s="99" t="s">
        <v>28</v>
      </c>
      <c r="BA28" s="99" t="s">
        <v>28</v>
      </c>
      <c r="BB28" s="99" t="s">
        <v>28</v>
      </c>
      <c r="BC28" s="111" t="s">
        <v>432</v>
      </c>
      <c r="BD28" s="112">
        <v>444</v>
      </c>
      <c r="BE28" s="112">
        <v>1568</v>
      </c>
      <c r="BF28" s="112">
        <v>1732</v>
      </c>
    </row>
    <row r="29" spans="1:58" x14ac:dyDescent="0.3">
      <c r="A29" s="9"/>
      <c r="B29" t="s">
        <v>76</v>
      </c>
      <c r="C29" s="99">
        <v>284</v>
      </c>
      <c r="D29" s="109">
        <v>2249</v>
      </c>
      <c r="E29" s="110">
        <v>119.92678745000001</v>
      </c>
      <c r="F29" s="100">
        <v>97.871805335000005</v>
      </c>
      <c r="G29" s="100">
        <v>146.95176305999999</v>
      </c>
      <c r="H29" s="100">
        <v>0.82303624720000002</v>
      </c>
      <c r="I29" s="102">
        <v>126.27834593</v>
      </c>
      <c r="J29" s="100">
        <v>112.41373188999999</v>
      </c>
      <c r="K29" s="100">
        <v>141.85296034000001</v>
      </c>
      <c r="L29" s="100">
        <v>0.97707805599999997</v>
      </c>
      <c r="M29" s="100">
        <v>0.79738976859999999</v>
      </c>
      <c r="N29" s="100">
        <v>1.1972583109999999</v>
      </c>
      <c r="O29" s="109">
        <v>890</v>
      </c>
      <c r="P29" s="109">
        <v>2326</v>
      </c>
      <c r="Q29" s="110">
        <v>368.56285521000001</v>
      </c>
      <c r="R29" s="100">
        <v>308.71548352000002</v>
      </c>
      <c r="S29" s="100">
        <v>440.01219729000002</v>
      </c>
      <c r="T29" s="100">
        <v>9.5152170000000001E-4</v>
      </c>
      <c r="U29" s="102">
        <v>382.63112640000003</v>
      </c>
      <c r="V29" s="100">
        <v>358.30094673000002</v>
      </c>
      <c r="W29" s="100">
        <v>408.61343019999998</v>
      </c>
      <c r="X29" s="100">
        <v>1.348162759</v>
      </c>
      <c r="Y29" s="100">
        <v>1.1292475954000001</v>
      </c>
      <c r="Z29" s="100">
        <v>1.6095166659</v>
      </c>
      <c r="AA29" s="109">
        <v>1190</v>
      </c>
      <c r="AB29" s="109">
        <v>2467</v>
      </c>
      <c r="AC29" s="110">
        <v>446.65880528000002</v>
      </c>
      <c r="AD29" s="100">
        <v>375.74815145000002</v>
      </c>
      <c r="AE29" s="100">
        <v>530.95161629999996</v>
      </c>
      <c r="AF29" s="100">
        <v>1.3688604999999999E-8</v>
      </c>
      <c r="AG29" s="102">
        <v>482.36724766999998</v>
      </c>
      <c r="AH29" s="100">
        <v>455.72485129</v>
      </c>
      <c r="AI29" s="100">
        <v>510.56720073000002</v>
      </c>
      <c r="AJ29" s="100">
        <v>1.6499631848</v>
      </c>
      <c r="AK29" s="100">
        <v>1.3880183472000001</v>
      </c>
      <c r="AL29" s="100">
        <v>1.9613418777</v>
      </c>
      <c r="AM29" s="100">
        <v>4.8897391999999998E-2</v>
      </c>
      <c r="AN29" s="100">
        <v>1.2118931655</v>
      </c>
      <c r="AO29" s="100">
        <v>1.0009295256999999</v>
      </c>
      <c r="AP29" s="100">
        <v>1.4673211317999999</v>
      </c>
      <c r="AQ29" s="100">
        <v>8.7443170000000004E-24</v>
      </c>
      <c r="AR29" s="100">
        <v>3.0732321198000001</v>
      </c>
      <c r="AS29" s="100">
        <v>2.4691636469999998</v>
      </c>
      <c r="AT29" s="100">
        <v>3.8250829075000001</v>
      </c>
      <c r="AU29" s="99" t="s">
        <v>28</v>
      </c>
      <c r="AV29" s="99">
        <v>2</v>
      </c>
      <c r="AW29" s="99">
        <v>3</v>
      </c>
      <c r="AX29" s="99" t="s">
        <v>227</v>
      </c>
      <c r="AY29" s="99" t="s">
        <v>28</v>
      </c>
      <c r="AZ29" s="99" t="s">
        <v>28</v>
      </c>
      <c r="BA29" s="99" t="s">
        <v>28</v>
      </c>
      <c r="BB29" s="99" t="s">
        <v>28</v>
      </c>
      <c r="BC29" s="111" t="s">
        <v>432</v>
      </c>
      <c r="BD29" s="112">
        <v>284</v>
      </c>
      <c r="BE29" s="112">
        <v>890</v>
      </c>
      <c r="BF29" s="112">
        <v>1190</v>
      </c>
    </row>
    <row r="30" spans="1:58" x14ac:dyDescent="0.3">
      <c r="A30" s="9"/>
      <c r="B30" t="s">
        <v>72</v>
      </c>
      <c r="C30" s="99">
        <v>177</v>
      </c>
      <c r="D30" s="109">
        <v>2189</v>
      </c>
      <c r="E30" s="110">
        <v>82.761089552000001</v>
      </c>
      <c r="F30" s="100">
        <v>66.35903931</v>
      </c>
      <c r="G30" s="100">
        <v>103.21725592999999</v>
      </c>
      <c r="H30" s="100">
        <v>4.7024090000000001E-4</v>
      </c>
      <c r="I30" s="102">
        <v>80.858839653000004</v>
      </c>
      <c r="J30" s="100">
        <v>69.782621255999999</v>
      </c>
      <c r="K30" s="100">
        <v>93.693126344000007</v>
      </c>
      <c r="L30" s="100">
        <v>0.67427841779999997</v>
      </c>
      <c r="M30" s="100">
        <v>0.54064619349999998</v>
      </c>
      <c r="N30" s="100">
        <v>0.84094069319999998</v>
      </c>
      <c r="O30" s="109">
        <v>559</v>
      </c>
      <c r="P30" s="109">
        <v>2262</v>
      </c>
      <c r="Q30" s="110">
        <v>251.94879738</v>
      </c>
      <c r="R30" s="100">
        <v>209.73805668</v>
      </c>
      <c r="S30" s="100">
        <v>302.65464220000001</v>
      </c>
      <c r="T30" s="100">
        <v>0.38284830349999999</v>
      </c>
      <c r="U30" s="102">
        <v>247.12643678000001</v>
      </c>
      <c r="V30" s="100">
        <v>227.46638099</v>
      </c>
      <c r="W30" s="100">
        <v>268.48572299</v>
      </c>
      <c r="X30" s="100">
        <v>0.92160124389999998</v>
      </c>
      <c r="Y30" s="100">
        <v>0.76719895449999997</v>
      </c>
      <c r="Z30" s="100">
        <v>1.1070776983999999</v>
      </c>
      <c r="AA30" s="109">
        <v>819</v>
      </c>
      <c r="AB30" s="109">
        <v>2452</v>
      </c>
      <c r="AC30" s="110">
        <v>324.59599938999997</v>
      </c>
      <c r="AD30" s="100">
        <v>272.28350045000002</v>
      </c>
      <c r="AE30" s="100">
        <v>386.95904324000003</v>
      </c>
      <c r="AF30" s="100">
        <v>4.2901262900000001E-2</v>
      </c>
      <c r="AG30" s="102">
        <v>334.01305057000002</v>
      </c>
      <c r="AH30" s="100">
        <v>311.90335542999998</v>
      </c>
      <c r="AI30" s="100">
        <v>357.69002162999999</v>
      </c>
      <c r="AJ30" s="100">
        <v>1.199061661</v>
      </c>
      <c r="AK30" s="100">
        <v>1.0058186388999999</v>
      </c>
      <c r="AL30" s="100">
        <v>1.4294315209999999</v>
      </c>
      <c r="AM30" s="100">
        <v>1.2802892E-2</v>
      </c>
      <c r="AN30" s="100">
        <v>1.2883411343</v>
      </c>
      <c r="AO30" s="100">
        <v>1.0553443166000001</v>
      </c>
      <c r="AP30" s="100">
        <v>1.5727785256</v>
      </c>
      <c r="AQ30" s="100">
        <v>9.8339999999999998E-20</v>
      </c>
      <c r="AR30" s="100">
        <v>3.0442904841999998</v>
      </c>
      <c r="AS30" s="100">
        <v>2.3946762722999999</v>
      </c>
      <c r="AT30" s="100">
        <v>3.8701283589000002</v>
      </c>
      <c r="AU30" s="99">
        <v>1</v>
      </c>
      <c r="AV30" s="99" t="s">
        <v>28</v>
      </c>
      <c r="AW30" s="99" t="s">
        <v>28</v>
      </c>
      <c r="AX30" s="99" t="s">
        <v>227</v>
      </c>
      <c r="AY30" s="99" t="s">
        <v>28</v>
      </c>
      <c r="AZ30" s="99" t="s">
        <v>28</v>
      </c>
      <c r="BA30" s="99" t="s">
        <v>28</v>
      </c>
      <c r="BB30" s="99" t="s">
        <v>28</v>
      </c>
      <c r="BC30" s="111" t="s">
        <v>233</v>
      </c>
      <c r="BD30" s="112">
        <v>177</v>
      </c>
      <c r="BE30" s="112">
        <v>559</v>
      </c>
      <c r="BF30" s="112">
        <v>819</v>
      </c>
    </row>
    <row r="31" spans="1:58" x14ac:dyDescent="0.3">
      <c r="A31" s="9"/>
      <c r="B31" t="s">
        <v>78</v>
      </c>
      <c r="C31" s="99">
        <v>372</v>
      </c>
      <c r="D31" s="109">
        <v>2122</v>
      </c>
      <c r="E31" s="110">
        <v>176.56929724</v>
      </c>
      <c r="F31" s="100">
        <v>145.45790613</v>
      </c>
      <c r="G31" s="100">
        <v>214.33497539000001</v>
      </c>
      <c r="H31" s="100">
        <v>2.358646E-4</v>
      </c>
      <c r="I31" s="102">
        <v>175.3063148</v>
      </c>
      <c r="J31" s="100">
        <v>158.36704607999999</v>
      </c>
      <c r="K31" s="100">
        <v>194.05744293999999</v>
      </c>
      <c r="L31" s="100">
        <v>1.4385608867999999</v>
      </c>
      <c r="M31" s="100">
        <v>1.1850874284999999</v>
      </c>
      <c r="N31" s="100">
        <v>1.7462487366999999</v>
      </c>
      <c r="O31" s="109">
        <v>1104</v>
      </c>
      <c r="P31" s="109">
        <v>2181</v>
      </c>
      <c r="Q31" s="110">
        <v>504.47513214000003</v>
      </c>
      <c r="R31" s="100">
        <v>424.53878587999998</v>
      </c>
      <c r="S31" s="100">
        <v>599.46268140999996</v>
      </c>
      <c r="T31" s="100">
        <v>3.3934490000000001E-12</v>
      </c>
      <c r="U31" s="102">
        <v>506.18982118000002</v>
      </c>
      <c r="V31" s="100">
        <v>477.1943048</v>
      </c>
      <c r="W31" s="100">
        <v>536.94717747000004</v>
      </c>
      <c r="X31" s="100">
        <v>1.8453150565000001</v>
      </c>
      <c r="Y31" s="100">
        <v>1.5529166132000001</v>
      </c>
      <c r="Z31" s="100">
        <v>2.1927691602000001</v>
      </c>
      <c r="AA31" s="109">
        <v>1255</v>
      </c>
      <c r="AB31" s="109">
        <v>2279</v>
      </c>
      <c r="AC31" s="110">
        <v>525.76789899000005</v>
      </c>
      <c r="AD31" s="100">
        <v>442.59894767999998</v>
      </c>
      <c r="AE31" s="100">
        <v>624.56516234000003</v>
      </c>
      <c r="AF31" s="100">
        <v>4.1662859999999999E-14</v>
      </c>
      <c r="AG31" s="102">
        <v>550.68012285999998</v>
      </c>
      <c r="AH31" s="100">
        <v>521.04087268000001</v>
      </c>
      <c r="AI31" s="100">
        <v>582.00539269000001</v>
      </c>
      <c r="AJ31" s="100">
        <v>1.9421931614000001</v>
      </c>
      <c r="AK31" s="100">
        <v>1.6349660203</v>
      </c>
      <c r="AL31" s="100">
        <v>2.3071514816000001</v>
      </c>
      <c r="AM31" s="100">
        <v>0.66359432200000001</v>
      </c>
      <c r="AN31" s="100">
        <v>1.0422077631</v>
      </c>
      <c r="AO31" s="100">
        <v>0.86506763789999996</v>
      </c>
      <c r="AP31" s="100">
        <v>1.2556209176999999</v>
      </c>
      <c r="AQ31" s="100">
        <v>1.9197520000000001E-23</v>
      </c>
      <c r="AR31" s="100">
        <v>2.8570942968000002</v>
      </c>
      <c r="AS31" s="100">
        <v>2.3246629523000002</v>
      </c>
      <c r="AT31" s="100">
        <v>3.5114715502</v>
      </c>
      <c r="AU31" s="99">
        <v>1</v>
      </c>
      <c r="AV31" s="99">
        <v>2</v>
      </c>
      <c r="AW31" s="99">
        <v>3</v>
      </c>
      <c r="AX31" s="99" t="s">
        <v>227</v>
      </c>
      <c r="AY31" s="99" t="s">
        <v>28</v>
      </c>
      <c r="AZ31" s="99" t="s">
        <v>28</v>
      </c>
      <c r="BA31" s="99" t="s">
        <v>28</v>
      </c>
      <c r="BB31" s="99" t="s">
        <v>28</v>
      </c>
      <c r="BC31" s="111" t="s">
        <v>229</v>
      </c>
      <c r="BD31" s="112">
        <v>372</v>
      </c>
      <c r="BE31" s="112">
        <v>1104</v>
      </c>
      <c r="BF31" s="112">
        <v>1255</v>
      </c>
    </row>
    <row r="32" spans="1:58" x14ac:dyDescent="0.3">
      <c r="A32" s="9"/>
      <c r="B32" t="s">
        <v>182</v>
      </c>
      <c r="C32" s="99">
        <v>948</v>
      </c>
      <c r="D32" s="109">
        <v>4046</v>
      </c>
      <c r="E32" s="110">
        <v>228.56654712</v>
      </c>
      <c r="F32" s="100">
        <v>192.25213128999999</v>
      </c>
      <c r="G32" s="100">
        <v>271.74037608999998</v>
      </c>
      <c r="H32" s="100">
        <v>1.8780150000000001E-12</v>
      </c>
      <c r="I32" s="102">
        <v>234.30548690000001</v>
      </c>
      <c r="J32" s="100">
        <v>219.85518784999999</v>
      </c>
      <c r="K32" s="100">
        <v>249.70555267</v>
      </c>
      <c r="L32" s="100">
        <v>1.8621974479000001</v>
      </c>
      <c r="M32" s="100">
        <v>1.5663334497000001</v>
      </c>
      <c r="N32" s="100">
        <v>2.2139470594000001</v>
      </c>
      <c r="O32" s="109">
        <v>2452</v>
      </c>
      <c r="P32" s="109">
        <v>4080</v>
      </c>
      <c r="Q32" s="110">
        <v>593.85289160000002</v>
      </c>
      <c r="R32" s="100">
        <v>503.66910961999997</v>
      </c>
      <c r="S32" s="100">
        <v>700.18440705</v>
      </c>
      <c r="T32" s="100">
        <v>2.6796050000000001E-20</v>
      </c>
      <c r="U32" s="102">
        <v>600.98039215999995</v>
      </c>
      <c r="V32" s="100">
        <v>577.65754406999997</v>
      </c>
      <c r="W32" s="100">
        <v>625.24489719999997</v>
      </c>
      <c r="X32" s="100">
        <v>2.1722491603999998</v>
      </c>
      <c r="Y32" s="100">
        <v>1.842366714</v>
      </c>
      <c r="Z32" s="100">
        <v>2.5611982561</v>
      </c>
      <c r="AA32" s="109">
        <v>3182</v>
      </c>
      <c r="AB32" s="109">
        <v>4223</v>
      </c>
      <c r="AC32" s="110">
        <v>735.53575747000002</v>
      </c>
      <c r="AD32" s="100">
        <v>624.33770899000001</v>
      </c>
      <c r="AE32" s="100">
        <v>866.53880220999997</v>
      </c>
      <c r="AF32" s="100">
        <v>6.3052969999999999E-33</v>
      </c>
      <c r="AG32" s="102">
        <v>753.49277764999999</v>
      </c>
      <c r="AH32" s="100">
        <v>727.76193178000005</v>
      </c>
      <c r="AI32" s="100">
        <v>780.13336664999997</v>
      </c>
      <c r="AJ32" s="100">
        <v>2.7170782409999998</v>
      </c>
      <c r="AK32" s="100">
        <v>2.3063112660999998</v>
      </c>
      <c r="AL32" s="100">
        <v>3.2010051183999999</v>
      </c>
      <c r="AM32" s="100">
        <v>1.43033964E-2</v>
      </c>
      <c r="AN32" s="100">
        <v>1.2385824298999999</v>
      </c>
      <c r="AO32" s="100">
        <v>1.0436929746000001</v>
      </c>
      <c r="AP32" s="100">
        <v>1.4698637176</v>
      </c>
      <c r="AQ32" s="100">
        <v>2.1279119999999999E-25</v>
      </c>
      <c r="AR32" s="100">
        <v>2.5981618880999999</v>
      </c>
      <c r="AS32" s="100">
        <v>2.170842049</v>
      </c>
      <c r="AT32" s="100">
        <v>3.1095975867000001</v>
      </c>
      <c r="AU32" s="99">
        <v>1</v>
      </c>
      <c r="AV32" s="99">
        <v>2</v>
      </c>
      <c r="AW32" s="99">
        <v>3</v>
      </c>
      <c r="AX32" s="99" t="s">
        <v>227</v>
      </c>
      <c r="AY32" s="99" t="s">
        <v>28</v>
      </c>
      <c r="AZ32" s="99" t="s">
        <v>28</v>
      </c>
      <c r="BA32" s="99" t="s">
        <v>28</v>
      </c>
      <c r="BB32" s="99" t="s">
        <v>28</v>
      </c>
      <c r="BC32" s="111" t="s">
        <v>229</v>
      </c>
      <c r="BD32" s="112">
        <v>948</v>
      </c>
      <c r="BE32" s="112">
        <v>2452</v>
      </c>
      <c r="BF32" s="112">
        <v>3182</v>
      </c>
    </row>
    <row r="33" spans="1:93" x14ac:dyDescent="0.3">
      <c r="A33" s="9"/>
      <c r="B33" t="s">
        <v>71</v>
      </c>
      <c r="C33" s="99">
        <v>445</v>
      </c>
      <c r="D33" s="109">
        <v>5234</v>
      </c>
      <c r="E33" s="110">
        <v>89.498492002999996</v>
      </c>
      <c r="F33" s="100">
        <v>74.223619642000003</v>
      </c>
      <c r="G33" s="100">
        <v>107.91686136</v>
      </c>
      <c r="H33" s="100">
        <v>9.3974610000000002E-4</v>
      </c>
      <c r="I33" s="102">
        <v>85.021016431000007</v>
      </c>
      <c r="J33" s="100">
        <v>77.477476985999999</v>
      </c>
      <c r="K33" s="100">
        <v>93.299027229999993</v>
      </c>
      <c r="L33" s="100">
        <v>0.72916997480000001</v>
      </c>
      <c r="M33" s="100">
        <v>0.60472119310000005</v>
      </c>
      <c r="N33" s="100">
        <v>0.87922973140000005</v>
      </c>
      <c r="O33" s="109">
        <v>295</v>
      </c>
      <c r="P33" s="109">
        <v>6130</v>
      </c>
      <c r="Q33" s="110">
        <v>54.707433989000002</v>
      </c>
      <c r="R33" s="100">
        <v>44.768182688000003</v>
      </c>
      <c r="S33" s="100">
        <v>66.853357762000002</v>
      </c>
      <c r="T33" s="100">
        <v>9.8538159999999991E-56</v>
      </c>
      <c r="U33" s="102">
        <v>48.123980424000003</v>
      </c>
      <c r="V33" s="100">
        <v>42.934130457000002</v>
      </c>
      <c r="W33" s="100">
        <v>53.941176104</v>
      </c>
      <c r="X33" s="100">
        <v>0.20011383159999999</v>
      </c>
      <c r="Y33" s="100">
        <v>0.16375713350000001</v>
      </c>
      <c r="Z33" s="100">
        <v>0.2445422971</v>
      </c>
      <c r="AA33" s="109">
        <v>682</v>
      </c>
      <c r="AB33" s="109">
        <v>6784</v>
      </c>
      <c r="AC33" s="110">
        <v>110.55836972</v>
      </c>
      <c r="AD33" s="100">
        <v>92.366619517999993</v>
      </c>
      <c r="AE33" s="100">
        <v>132.33301358</v>
      </c>
      <c r="AF33" s="100">
        <v>1.625282E-22</v>
      </c>
      <c r="AG33" s="102">
        <v>100.53066038</v>
      </c>
      <c r="AH33" s="100">
        <v>93.261918203999997</v>
      </c>
      <c r="AI33" s="100">
        <v>108.36592116999999</v>
      </c>
      <c r="AJ33" s="100">
        <v>0.40840399350000001</v>
      </c>
      <c r="AK33" s="100">
        <v>0.34120344190000002</v>
      </c>
      <c r="AL33" s="100">
        <v>0.48883979890000001</v>
      </c>
      <c r="AM33" s="100">
        <v>2.8404060000000002E-10</v>
      </c>
      <c r="AN33" s="100">
        <v>2.0209021271999998</v>
      </c>
      <c r="AO33" s="100">
        <v>1.6240437696000001</v>
      </c>
      <c r="AP33" s="100">
        <v>2.5147385088999998</v>
      </c>
      <c r="AQ33" s="100">
        <v>1.73847E-5</v>
      </c>
      <c r="AR33" s="100">
        <v>0.61126654499999999</v>
      </c>
      <c r="AS33" s="100">
        <v>0.48831985760000002</v>
      </c>
      <c r="AT33" s="100">
        <v>0.76516812339999996</v>
      </c>
      <c r="AU33" s="99">
        <v>1</v>
      </c>
      <c r="AV33" s="99">
        <v>2</v>
      </c>
      <c r="AW33" s="99">
        <v>3</v>
      </c>
      <c r="AX33" s="99" t="s">
        <v>227</v>
      </c>
      <c r="AY33" s="99" t="s">
        <v>228</v>
      </c>
      <c r="AZ33" s="99" t="s">
        <v>28</v>
      </c>
      <c r="BA33" s="99" t="s">
        <v>28</v>
      </c>
      <c r="BB33" s="99" t="s">
        <v>28</v>
      </c>
      <c r="BC33" s="111" t="s">
        <v>427</v>
      </c>
      <c r="BD33" s="112">
        <v>445</v>
      </c>
      <c r="BE33" s="112">
        <v>295</v>
      </c>
      <c r="BF33" s="112">
        <v>682</v>
      </c>
    </row>
    <row r="34" spans="1:93" x14ac:dyDescent="0.3">
      <c r="A34" s="9"/>
      <c r="B34" t="s">
        <v>77</v>
      </c>
      <c r="C34" s="99">
        <v>449</v>
      </c>
      <c r="D34" s="109">
        <v>3131</v>
      </c>
      <c r="E34" s="110">
        <v>145.17370607999999</v>
      </c>
      <c r="F34" s="100">
        <v>119.96570954000001</v>
      </c>
      <c r="G34" s="100">
        <v>175.67857530000001</v>
      </c>
      <c r="H34" s="100">
        <v>8.4527066299999995E-2</v>
      </c>
      <c r="I34" s="102">
        <v>143.40466305000001</v>
      </c>
      <c r="J34" s="100">
        <v>130.73521604000001</v>
      </c>
      <c r="K34" s="100">
        <v>157.30189619999999</v>
      </c>
      <c r="L34" s="100">
        <v>1.1827719689</v>
      </c>
      <c r="M34" s="100">
        <v>0.97739516550000005</v>
      </c>
      <c r="N34" s="100">
        <v>1.4313039187000001</v>
      </c>
      <c r="O34" s="109">
        <v>1879</v>
      </c>
      <c r="P34" s="109">
        <v>3205</v>
      </c>
      <c r="Q34" s="110">
        <v>576.74681881000004</v>
      </c>
      <c r="R34" s="100">
        <v>486.38012830000002</v>
      </c>
      <c r="S34" s="100">
        <v>683.90313183000001</v>
      </c>
      <c r="T34" s="100">
        <v>8.9975099999999998E-18</v>
      </c>
      <c r="U34" s="102">
        <v>586.27145085999996</v>
      </c>
      <c r="V34" s="100">
        <v>560.35341538</v>
      </c>
      <c r="W34" s="100">
        <v>613.38827364999997</v>
      </c>
      <c r="X34" s="100">
        <v>2.1096770103</v>
      </c>
      <c r="Y34" s="100">
        <v>1.7791255045000001</v>
      </c>
      <c r="Z34" s="100">
        <v>2.5016431255999998</v>
      </c>
      <c r="AA34" s="109">
        <v>1812</v>
      </c>
      <c r="AB34" s="109">
        <v>3379</v>
      </c>
      <c r="AC34" s="110">
        <v>527.83393433000003</v>
      </c>
      <c r="AD34" s="100">
        <v>445.22546584999998</v>
      </c>
      <c r="AE34" s="100">
        <v>625.76982584999996</v>
      </c>
      <c r="AF34" s="100">
        <v>1.4780650000000001E-14</v>
      </c>
      <c r="AG34" s="102">
        <v>536.25332938999998</v>
      </c>
      <c r="AH34" s="100">
        <v>512.12211801000001</v>
      </c>
      <c r="AI34" s="100">
        <v>561.52160425</v>
      </c>
      <c r="AJ34" s="100">
        <v>1.9498251217</v>
      </c>
      <c r="AK34" s="100">
        <v>1.6446684112000001</v>
      </c>
      <c r="AL34" s="100">
        <v>2.3116015235999998</v>
      </c>
      <c r="AM34" s="100">
        <v>0.34111310459999999</v>
      </c>
      <c r="AN34" s="100">
        <v>0.91519175679999998</v>
      </c>
      <c r="AO34" s="100">
        <v>0.76255489809999999</v>
      </c>
      <c r="AP34" s="100">
        <v>1.0983811837999999</v>
      </c>
      <c r="AQ34" s="100">
        <v>4.7372689999999996E-41</v>
      </c>
      <c r="AR34" s="100">
        <v>3.9728049548</v>
      </c>
      <c r="AS34" s="100">
        <v>3.2477895742</v>
      </c>
      <c r="AT34" s="100">
        <v>4.8596680444000002</v>
      </c>
      <c r="AU34" s="99" t="s">
        <v>28</v>
      </c>
      <c r="AV34" s="99">
        <v>2</v>
      </c>
      <c r="AW34" s="99">
        <v>3</v>
      </c>
      <c r="AX34" s="99" t="s">
        <v>227</v>
      </c>
      <c r="AY34" s="99" t="s">
        <v>28</v>
      </c>
      <c r="AZ34" s="99" t="s">
        <v>28</v>
      </c>
      <c r="BA34" s="99" t="s">
        <v>28</v>
      </c>
      <c r="BB34" s="99" t="s">
        <v>28</v>
      </c>
      <c r="BC34" s="111" t="s">
        <v>432</v>
      </c>
      <c r="BD34" s="112">
        <v>449</v>
      </c>
      <c r="BE34" s="112">
        <v>1879</v>
      </c>
      <c r="BF34" s="112">
        <v>1812</v>
      </c>
    </row>
    <row r="35" spans="1:93" x14ac:dyDescent="0.3">
      <c r="A35" s="9"/>
      <c r="B35" t="s">
        <v>79</v>
      </c>
      <c r="C35" s="99">
        <v>963</v>
      </c>
      <c r="D35" s="109">
        <v>7102</v>
      </c>
      <c r="E35" s="110">
        <v>132.88567608</v>
      </c>
      <c r="F35" s="100">
        <v>111.72326366</v>
      </c>
      <c r="G35" s="100">
        <v>158.05663322000001</v>
      </c>
      <c r="H35" s="100">
        <v>0.3695314475</v>
      </c>
      <c r="I35" s="102">
        <v>135.59560687000001</v>
      </c>
      <c r="J35" s="100">
        <v>127.29637391</v>
      </c>
      <c r="K35" s="100">
        <v>144.43591782999999</v>
      </c>
      <c r="L35" s="100">
        <v>1.0826578516000001</v>
      </c>
      <c r="M35" s="100">
        <v>0.91024158649999998</v>
      </c>
      <c r="N35" s="100">
        <v>1.2877328845</v>
      </c>
      <c r="O35" s="109">
        <v>4493</v>
      </c>
      <c r="P35" s="109">
        <v>7392</v>
      </c>
      <c r="Q35" s="110">
        <v>597.46530890999998</v>
      </c>
      <c r="R35" s="100">
        <v>507.91634807999998</v>
      </c>
      <c r="S35" s="100">
        <v>702.80233486999998</v>
      </c>
      <c r="T35" s="100">
        <v>3.8407410000000003E-21</v>
      </c>
      <c r="U35" s="102">
        <v>607.81926407000003</v>
      </c>
      <c r="V35" s="100">
        <v>590.30385068999999</v>
      </c>
      <c r="W35" s="100">
        <v>625.85439234</v>
      </c>
      <c r="X35" s="100">
        <v>2.1854629891999999</v>
      </c>
      <c r="Y35" s="100">
        <v>1.8579026493999999</v>
      </c>
      <c r="Z35" s="100">
        <v>2.5707743506999998</v>
      </c>
      <c r="AA35" s="109">
        <v>4455</v>
      </c>
      <c r="AB35" s="109">
        <v>7532</v>
      </c>
      <c r="AC35" s="110">
        <v>578.39108921000002</v>
      </c>
      <c r="AD35" s="100">
        <v>491.97280448999999</v>
      </c>
      <c r="AE35" s="100">
        <v>679.98931856000002</v>
      </c>
      <c r="AF35" s="100">
        <v>3.7449610000000001E-20</v>
      </c>
      <c r="AG35" s="102">
        <v>591.47636750000004</v>
      </c>
      <c r="AH35" s="100">
        <v>574.36042600999997</v>
      </c>
      <c r="AI35" s="100">
        <v>609.10236407000002</v>
      </c>
      <c r="AJ35" s="100">
        <v>2.1365838809</v>
      </c>
      <c r="AK35" s="100">
        <v>1.8173536617999999</v>
      </c>
      <c r="AL35" s="100">
        <v>2.5118890044</v>
      </c>
      <c r="AM35" s="100">
        <v>0.70323904989999997</v>
      </c>
      <c r="AN35" s="100">
        <v>0.96807476619999999</v>
      </c>
      <c r="AO35" s="100">
        <v>0.81924047879999995</v>
      </c>
      <c r="AP35" s="100">
        <v>1.1439482997999999</v>
      </c>
      <c r="AQ35" s="100">
        <v>1.476868E-61</v>
      </c>
      <c r="AR35" s="100">
        <v>4.4960851051999997</v>
      </c>
      <c r="AS35" s="100">
        <v>3.7630855769</v>
      </c>
      <c r="AT35" s="100">
        <v>5.3718632915000004</v>
      </c>
      <c r="AU35" s="99" t="s">
        <v>28</v>
      </c>
      <c r="AV35" s="99">
        <v>2</v>
      </c>
      <c r="AW35" s="99">
        <v>3</v>
      </c>
      <c r="AX35" s="99" t="s">
        <v>227</v>
      </c>
      <c r="AY35" s="99" t="s">
        <v>28</v>
      </c>
      <c r="AZ35" s="99" t="s">
        <v>28</v>
      </c>
      <c r="BA35" s="99" t="s">
        <v>28</v>
      </c>
      <c r="BB35" s="99" t="s">
        <v>28</v>
      </c>
      <c r="BC35" s="111" t="s">
        <v>432</v>
      </c>
      <c r="BD35" s="112">
        <v>963</v>
      </c>
      <c r="BE35" s="112">
        <v>4493</v>
      </c>
      <c r="BF35" s="112">
        <v>4455</v>
      </c>
    </row>
    <row r="36" spans="1:93" x14ac:dyDescent="0.3">
      <c r="A36" s="9"/>
      <c r="B36" t="s">
        <v>80</v>
      </c>
      <c r="C36" s="99">
        <v>556</v>
      </c>
      <c r="D36" s="109">
        <v>2455</v>
      </c>
      <c r="E36" s="110">
        <v>229.85652544000001</v>
      </c>
      <c r="F36" s="100">
        <v>191.45735542</v>
      </c>
      <c r="G36" s="100">
        <v>275.95712983999999</v>
      </c>
      <c r="H36" s="100">
        <v>1.7305049999999998E-11</v>
      </c>
      <c r="I36" s="102">
        <v>226.47657841</v>
      </c>
      <c r="J36" s="100">
        <v>208.41276185000001</v>
      </c>
      <c r="K36" s="100">
        <v>246.10604511</v>
      </c>
      <c r="L36" s="100">
        <v>1.8727072726</v>
      </c>
      <c r="M36" s="100">
        <v>1.5598581819999999</v>
      </c>
      <c r="N36" s="100">
        <v>2.2483021658000002</v>
      </c>
      <c r="O36" s="109">
        <v>1876</v>
      </c>
      <c r="P36" s="109">
        <v>2475</v>
      </c>
      <c r="Q36" s="110">
        <v>742.55414510000003</v>
      </c>
      <c r="R36" s="100">
        <v>628.48625645000004</v>
      </c>
      <c r="S36" s="100">
        <v>877.32492595999997</v>
      </c>
      <c r="T36" s="100">
        <v>7.7082560000000003E-32</v>
      </c>
      <c r="U36" s="102">
        <v>757.97979797999994</v>
      </c>
      <c r="V36" s="100">
        <v>724.44465600000001</v>
      </c>
      <c r="W36" s="100">
        <v>793.06730941000001</v>
      </c>
      <c r="X36" s="100">
        <v>2.7161821405</v>
      </c>
      <c r="Y36" s="100">
        <v>2.2989342346999999</v>
      </c>
      <c r="Z36" s="100">
        <v>3.2091589697999998</v>
      </c>
      <c r="AA36" s="109">
        <v>1846</v>
      </c>
      <c r="AB36" s="109">
        <v>2545</v>
      </c>
      <c r="AC36" s="110">
        <v>722.78315683999995</v>
      </c>
      <c r="AD36" s="100">
        <v>611.29620741999997</v>
      </c>
      <c r="AE36" s="100">
        <v>854.60286759999997</v>
      </c>
      <c r="AF36" s="100">
        <v>1.4889170000000001E-30</v>
      </c>
      <c r="AG36" s="102">
        <v>725.34381139000004</v>
      </c>
      <c r="AH36" s="100">
        <v>692.99874279000005</v>
      </c>
      <c r="AI36" s="100">
        <v>759.19855585000005</v>
      </c>
      <c r="AJ36" s="100">
        <v>2.6699699754999999</v>
      </c>
      <c r="AK36" s="100">
        <v>2.2581357971</v>
      </c>
      <c r="AL36" s="100">
        <v>3.1569136273999998</v>
      </c>
      <c r="AM36" s="100">
        <v>0.764539423</v>
      </c>
      <c r="AN36" s="100">
        <v>0.973374348</v>
      </c>
      <c r="AO36" s="100">
        <v>0.81580912880000001</v>
      </c>
      <c r="AP36" s="100">
        <v>1.1613716835000001</v>
      </c>
      <c r="AQ36" s="100">
        <v>2.1528659999999999E-33</v>
      </c>
      <c r="AR36" s="100">
        <v>3.2305114839</v>
      </c>
      <c r="AS36" s="100">
        <v>2.6691795057999999</v>
      </c>
      <c r="AT36" s="100">
        <v>3.9098923189999999</v>
      </c>
      <c r="AU36" s="99">
        <v>1</v>
      </c>
      <c r="AV36" s="99">
        <v>2</v>
      </c>
      <c r="AW36" s="99">
        <v>3</v>
      </c>
      <c r="AX36" s="99" t="s">
        <v>227</v>
      </c>
      <c r="AY36" s="99" t="s">
        <v>28</v>
      </c>
      <c r="AZ36" s="99" t="s">
        <v>28</v>
      </c>
      <c r="BA36" s="99" t="s">
        <v>28</v>
      </c>
      <c r="BB36" s="99" t="s">
        <v>28</v>
      </c>
      <c r="BC36" s="111" t="s">
        <v>229</v>
      </c>
      <c r="BD36" s="112">
        <v>556</v>
      </c>
      <c r="BE36" s="112">
        <v>1876</v>
      </c>
      <c r="BF36" s="112">
        <v>1846</v>
      </c>
      <c r="BQ36" s="46"/>
    </row>
    <row r="37" spans="1:93" s="3" customFormat="1" x14ac:dyDescent="0.3">
      <c r="A37" s="9"/>
      <c r="B37" s="3" t="s">
        <v>134</v>
      </c>
      <c r="C37" s="105">
        <v>659</v>
      </c>
      <c r="D37" s="106">
        <v>6827</v>
      </c>
      <c r="E37" s="101">
        <v>112.38945323999999</v>
      </c>
      <c r="F37" s="107">
        <v>93.447926960999993</v>
      </c>
      <c r="G37" s="107">
        <v>135.1703522</v>
      </c>
      <c r="H37" s="107">
        <v>0.34949791940000002</v>
      </c>
      <c r="I37" s="108">
        <v>96.528489820000004</v>
      </c>
      <c r="J37" s="107">
        <v>89.432919287000004</v>
      </c>
      <c r="K37" s="107">
        <v>104.18701996</v>
      </c>
      <c r="L37" s="107">
        <v>0.91566922470000001</v>
      </c>
      <c r="M37" s="107">
        <v>0.76134715819999998</v>
      </c>
      <c r="N37" s="107">
        <v>1.1012717656</v>
      </c>
      <c r="O37" s="106">
        <v>1307</v>
      </c>
      <c r="P37" s="106">
        <v>7516</v>
      </c>
      <c r="Q37" s="101">
        <v>195.64191137</v>
      </c>
      <c r="R37" s="107">
        <v>164.18005786000001</v>
      </c>
      <c r="S37" s="107">
        <v>233.13280542000001</v>
      </c>
      <c r="T37" s="107">
        <v>1.8375149999999999E-4</v>
      </c>
      <c r="U37" s="108">
        <v>173.89568919999999</v>
      </c>
      <c r="V37" s="107">
        <v>164.7191292</v>
      </c>
      <c r="W37" s="107">
        <v>183.58347853999999</v>
      </c>
      <c r="X37" s="107">
        <v>0.7156367911</v>
      </c>
      <c r="Y37" s="107">
        <v>0.60055275959999999</v>
      </c>
      <c r="Z37" s="107">
        <v>0.85277439580000003</v>
      </c>
      <c r="AA37" s="106">
        <v>1951</v>
      </c>
      <c r="AB37" s="106">
        <v>8870</v>
      </c>
      <c r="AC37" s="101">
        <v>248.62324022999999</v>
      </c>
      <c r="AD37" s="107">
        <v>209.64591211999999</v>
      </c>
      <c r="AE37" s="107">
        <v>294.84722576000001</v>
      </c>
      <c r="AF37" s="107">
        <v>0.32798074630000001</v>
      </c>
      <c r="AG37" s="108">
        <v>219.95490416999999</v>
      </c>
      <c r="AH37" s="107">
        <v>210.40820482000001</v>
      </c>
      <c r="AI37" s="107">
        <v>229.93475900999999</v>
      </c>
      <c r="AJ37" s="107">
        <v>0.91841734320000001</v>
      </c>
      <c r="AK37" s="107">
        <v>0.77443460819999999</v>
      </c>
      <c r="AL37" s="107">
        <v>1.089169321</v>
      </c>
      <c r="AM37" s="107">
        <v>1.2158098500000001E-2</v>
      </c>
      <c r="AN37" s="107">
        <v>1.2708076633000001</v>
      </c>
      <c r="AO37" s="107">
        <v>1.0537255655</v>
      </c>
      <c r="AP37" s="107">
        <v>1.5326116875</v>
      </c>
      <c r="AQ37" s="107">
        <v>5.5272821999999998E-8</v>
      </c>
      <c r="AR37" s="107">
        <v>1.7407497386999999</v>
      </c>
      <c r="AS37" s="107">
        <v>1.4252714598</v>
      </c>
      <c r="AT37" s="107">
        <v>2.1260579043000001</v>
      </c>
      <c r="AU37" s="105" t="s">
        <v>28</v>
      </c>
      <c r="AV37" s="105">
        <v>2</v>
      </c>
      <c r="AW37" s="105" t="s">
        <v>28</v>
      </c>
      <c r="AX37" s="105" t="s">
        <v>227</v>
      </c>
      <c r="AY37" s="105" t="s">
        <v>28</v>
      </c>
      <c r="AZ37" s="105" t="s">
        <v>28</v>
      </c>
      <c r="BA37" s="105" t="s">
        <v>28</v>
      </c>
      <c r="BB37" s="105" t="s">
        <v>28</v>
      </c>
      <c r="BC37" s="103" t="s">
        <v>429</v>
      </c>
      <c r="BD37" s="104">
        <v>659</v>
      </c>
      <c r="BE37" s="104">
        <v>1307</v>
      </c>
      <c r="BF37" s="104">
        <v>1951</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9">
        <v>1047</v>
      </c>
      <c r="D38" s="109">
        <v>5392</v>
      </c>
      <c r="E38" s="110">
        <v>186.40818060999999</v>
      </c>
      <c r="F38" s="100">
        <v>156.31604808</v>
      </c>
      <c r="G38" s="100">
        <v>222.29329763000001</v>
      </c>
      <c r="H38" s="100">
        <v>3.2889877E-6</v>
      </c>
      <c r="I38" s="102">
        <v>194.17655786</v>
      </c>
      <c r="J38" s="100">
        <v>182.76395221999999</v>
      </c>
      <c r="K38" s="100">
        <v>206.30181809000001</v>
      </c>
      <c r="L38" s="100">
        <v>1.5187211014999999</v>
      </c>
      <c r="M38" s="100">
        <v>1.2735518363</v>
      </c>
      <c r="N38" s="100">
        <v>1.8110874787</v>
      </c>
      <c r="O38" s="109">
        <v>3537</v>
      </c>
      <c r="P38" s="109">
        <v>5479</v>
      </c>
      <c r="Q38" s="110">
        <v>591.75569404999999</v>
      </c>
      <c r="R38" s="100">
        <v>501.60534718000002</v>
      </c>
      <c r="S38" s="100">
        <v>698.10819084000002</v>
      </c>
      <c r="T38" s="100">
        <v>5.3172320000000002E-20</v>
      </c>
      <c r="U38" s="102">
        <v>645.55575835000002</v>
      </c>
      <c r="V38" s="100">
        <v>624.62775799999997</v>
      </c>
      <c r="W38" s="100">
        <v>667.18494624000004</v>
      </c>
      <c r="X38" s="100">
        <v>2.1645778402999998</v>
      </c>
      <c r="Y38" s="100">
        <v>1.8348176959</v>
      </c>
      <c r="Z38" s="100">
        <v>2.5536036835</v>
      </c>
      <c r="AA38" s="109">
        <v>4010</v>
      </c>
      <c r="AB38" s="109">
        <v>5739</v>
      </c>
      <c r="AC38" s="110">
        <v>628.33455623999998</v>
      </c>
      <c r="AD38" s="100">
        <v>533.10461711000005</v>
      </c>
      <c r="AE38" s="100">
        <v>740.57568044000004</v>
      </c>
      <c r="AF38" s="100">
        <v>1.002729E-23</v>
      </c>
      <c r="AG38" s="102">
        <v>698.72800139000003</v>
      </c>
      <c r="AH38" s="100">
        <v>677.43286409999996</v>
      </c>
      <c r="AI38" s="100">
        <v>720.69255242999998</v>
      </c>
      <c r="AJ38" s="100">
        <v>2.3210756695999999</v>
      </c>
      <c r="AK38" s="100">
        <v>1.9692950895000001</v>
      </c>
      <c r="AL38" s="100">
        <v>2.7356957790999998</v>
      </c>
      <c r="AM38" s="100">
        <v>0.4946966659</v>
      </c>
      <c r="AN38" s="100">
        <v>1.061814128</v>
      </c>
      <c r="AO38" s="100">
        <v>0.89388804430000002</v>
      </c>
      <c r="AP38" s="100">
        <v>1.2612868575</v>
      </c>
      <c r="AQ38" s="100">
        <v>4.038897E-35</v>
      </c>
      <c r="AR38" s="100">
        <v>3.1745156897000002</v>
      </c>
      <c r="AS38" s="100">
        <v>2.6433671326999999</v>
      </c>
      <c r="AT38" s="100">
        <v>3.8123913018</v>
      </c>
      <c r="AU38" s="99">
        <v>1</v>
      </c>
      <c r="AV38" s="99">
        <v>2</v>
      </c>
      <c r="AW38" s="99">
        <v>3</v>
      </c>
      <c r="AX38" s="99" t="s">
        <v>227</v>
      </c>
      <c r="AY38" s="99" t="s">
        <v>28</v>
      </c>
      <c r="AZ38" s="99" t="s">
        <v>28</v>
      </c>
      <c r="BA38" s="99" t="s">
        <v>28</v>
      </c>
      <c r="BB38" s="99" t="s">
        <v>28</v>
      </c>
      <c r="BC38" s="111" t="s">
        <v>229</v>
      </c>
      <c r="BD38" s="112">
        <v>1047</v>
      </c>
      <c r="BE38" s="112">
        <v>3537</v>
      </c>
      <c r="BF38" s="112">
        <v>4010</v>
      </c>
    </row>
    <row r="39" spans="1:93" x14ac:dyDescent="0.3">
      <c r="A39" s="9"/>
      <c r="B39" t="s">
        <v>142</v>
      </c>
      <c r="C39" s="99">
        <v>434</v>
      </c>
      <c r="D39" s="109">
        <v>3940</v>
      </c>
      <c r="E39" s="110">
        <v>114.12766370999999</v>
      </c>
      <c r="F39" s="100">
        <v>94.049141907999996</v>
      </c>
      <c r="G39" s="100">
        <v>138.49274284000001</v>
      </c>
      <c r="H39" s="100">
        <v>0.46117698289999998</v>
      </c>
      <c r="I39" s="102">
        <v>110.15228426</v>
      </c>
      <c r="J39" s="100">
        <v>100.2615758</v>
      </c>
      <c r="K39" s="100">
        <v>121.01870164</v>
      </c>
      <c r="L39" s="100">
        <v>0.92983092570000003</v>
      </c>
      <c r="M39" s="100">
        <v>0.76624542939999996</v>
      </c>
      <c r="N39" s="100">
        <v>1.1283402384000001</v>
      </c>
      <c r="O39" s="109">
        <v>1609</v>
      </c>
      <c r="P39" s="109">
        <v>4979</v>
      </c>
      <c r="Q39" s="110">
        <v>337.93509587</v>
      </c>
      <c r="R39" s="100">
        <v>284.22884611000001</v>
      </c>
      <c r="S39" s="100">
        <v>401.78937001000003</v>
      </c>
      <c r="T39" s="100">
        <v>1.6367745499999999E-2</v>
      </c>
      <c r="U39" s="102">
        <v>323.15726049</v>
      </c>
      <c r="V39" s="100">
        <v>307.74675201000002</v>
      </c>
      <c r="W39" s="100">
        <v>339.33945469000003</v>
      </c>
      <c r="X39" s="100">
        <v>1.2361297531</v>
      </c>
      <c r="Y39" s="100">
        <v>1.0396781443000001</v>
      </c>
      <c r="Z39" s="100">
        <v>1.4697017292000001</v>
      </c>
      <c r="AA39" s="109">
        <v>2189</v>
      </c>
      <c r="AB39" s="109">
        <v>5246</v>
      </c>
      <c r="AC39" s="110">
        <v>425.00025797000001</v>
      </c>
      <c r="AD39" s="100">
        <v>358.71854710000002</v>
      </c>
      <c r="AE39" s="100">
        <v>503.52907797</v>
      </c>
      <c r="AF39" s="100">
        <v>1.8484176000000001E-7</v>
      </c>
      <c r="AG39" s="102">
        <v>417.27030117999999</v>
      </c>
      <c r="AH39" s="100">
        <v>400.15132325000002</v>
      </c>
      <c r="AI39" s="100">
        <v>435.12165055999998</v>
      </c>
      <c r="AJ39" s="100">
        <v>1.5699562415999999</v>
      </c>
      <c r="AK39" s="100">
        <v>1.3251107767999999</v>
      </c>
      <c r="AL39" s="100">
        <v>1.8600426798</v>
      </c>
      <c r="AM39" s="100">
        <v>1.48072901E-2</v>
      </c>
      <c r="AN39" s="100">
        <v>1.2576387097999999</v>
      </c>
      <c r="AO39" s="100">
        <v>1.0458989053000001</v>
      </c>
      <c r="AP39" s="100">
        <v>1.5122447459999999</v>
      </c>
      <c r="AQ39" s="100">
        <v>6.3382600000000002E-25</v>
      </c>
      <c r="AR39" s="100">
        <v>2.9610270189999999</v>
      </c>
      <c r="AS39" s="100">
        <v>2.4089136397000002</v>
      </c>
      <c r="AT39" s="100">
        <v>3.6396825784</v>
      </c>
      <c r="AU39" s="99" t="s">
        <v>28</v>
      </c>
      <c r="AV39" s="99" t="s">
        <v>28</v>
      </c>
      <c r="AW39" s="99">
        <v>3</v>
      </c>
      <c r="AX39" s="99" t="s">
        <v>227</v>
      </c>
      <c r="AY39" s="99" t="s">
        <v>28</v>
      </c>
      <c r="AZ39" s="99" t="s">
        <v>28</v>
      </c>
      <c r="BA39" s="99" t="s">
        <v>28</v>
      </c>
      <c r="BB39" s="99" t="s">
        <v>28</v>
      </c>
      <c r="BC39" s="111" t="s">
        <v>433</v>
      </c>
      <c r="BD39" s="112">
        <v>434</v>
      </c>
      <c r="BE39" s="112">
        <v>1609</v>
      </c>
      <c r="BF39" s="112">
        <v>2189</v>
      </c>
    </row>
    <row r="40" spans="1:93" x14ac:dyDescent="0.3">
      <c r="A40" s="9"/>
      <c r="B40" t="s">
        <v>138</v>
      </c>
      <c r="C40" s="99">
        <v>1091</v>
      </c>
      <c r="D40" s="109">
        <v>9165</v>
      </c>
      <c r="E40" s="110">
        <v>134.34969694</v>
      </c>
      <c r="F40" s="100">
        <v>112.46812868000001</v>
      </c>
      <c r="G40" s="100">
        <v>160.48849820000001</v>
      </c>
      <c r="H40" s="100">
        <v>0.31906324549999998</v>
      </c>
      <c r="I40" s="102">
        <v>119.03982542</v>
      </c>
      <c r="J40" s="100">
        <v>112.18168230000001</v>
      </c>
      <c r="K40" s="100">
        <v>126.31723599</v>
      </c>
      <c r="L40" s="100">
        <v>1.094585651</v>
      </c>
      <c r="M40" s="100">
        <v>0.91631021619999997</v>
      </c>
      <c r="N40" s="100">
        <v>1.3075459884</v>
      </c>
      <c r="O40" s="109">
        <v>3654</v>
      </c>
      <c r="P40" s="109">
        <v>9781</v>
      </c>
      <c r="Q40" s="110">
        <v>392.25248754</v>
      </c>
      <c r="R40" s="100">
        <v>332.02167035999997</v>
      </c>
      <c r="S40" s="100">
        <v>463.40955341</v>
      </c>
      <c r="T40" s="100">
        <v>2.1885599999999999E-5</v>
      </c>
      <c r="U40" s="102">
        <v>373.58143338999997</v>
      </c>
      <c r="V40" s="100">
        <v>361.66277451000002</v>
      </c>
      <c r="W40" s="100">
        <v>385.89287372000001</v>
      </c>
      <c r="X40" s="100">
        <v>1.4348168524</v>
      </c>
      <c r="Y40" s="100">
        <v>1.2144990870000001</v>
      </c>
      <c r="Z40" s="100">
        <v>1.6951016448</v>
      </c>
      <c r="AA40" s="109">
        <v>5163</v>
      </c>
      <c r="AB40" s="109">
        <v>10274</v>
      </c>
      <c r="AC40" s="110">
        <v>512.83277760999999</v>
      </c>
      <c r="AD40" s="100">
        <v>435.08701803000002</v>
      </c>
      <c r="AE40" s="100">
        <v>604.47093774999996</v>
      </c>
      <c r="AF40" s="100">
        <v>2.599728E-14</v>
      </c>
      <c r="AG40" s="102">
        <v>502.53065992000001</v>
      </c>
      <c r="AH40" s="100">
        <v>489.00837990999997</v>
      </c>
      <c r="AI40" s="100">
        <v>516.42686411</v>
      </c>
      <c r="AJ40" s="100">
        <v>1.8944106621000001</v>
      </c>
      <c r="AK40" s="100">
        <v>1.6072168587</v>
      </c>
      <c r="AL40" s="100">
        <v>2.232923166</v>
      </c>
      <c r="AM40" s="100">
        <v>2.4688408000000002E-3</v>
      </c>
      <c r="AN40" s="100">
        <v>1.3074047811</v>
      </c>
      <c r="AO40" s="100">
        <v>1.0991035492000001</v>
      </c>
      <c r="AP40" s="100">
        <v>1.555183097</v>
      </c>
      <c r="AQ40" s="100">
        <v>1.4470529999999999E-29</v>
      </c>
      <c r="AR40" s="100">
        <v>2.9196380525999999</v>
      </c>
      <c r="AS40" s="100">
        <v>2.4241367983000002</v>
      </c>
      <c r="AT40" s="100">
        <v>3.5164213358</v>
      </c>
      <c r="AU40" s="99" t="s">
        <v>28</v>
      </c>
      <c r="AV40" s="99">
        <v>2</v>
      </c>
      <c r="AW40" s="99">
        <v>3</v>
      </c>
      <c r="AX40" s="99" t="s">
        <v>227</v>
      </c>
      <c r="AY40" s="99" t="s">
        <v>228</v>
      </c>
      <c r="AZ40" s="99" t="s">
        <v>28</v>
      </c>
      <c r="BA40" s="99" t="s">
        <v>28</v>
      </c>
      <c r="BB40" s="99" t="s">
        <v>28</v>
      </c>
      <c r="BC40" s="111" t="s">
        <v>425</v>
      </c>
      <c r="BD40" s="112">
        <v>1091</v>
      </c>
      <c r="BE40" s="112">
        <v>3654</v>
      </c>
      <c r="BF40" s="112">
        <v>5163</v>
      </c>
    </row>
    <row r="41" spans="1:93" x14ac:dyDescent="0.3">
      <c r="A41" s="9"/>
      <c r="B41" t="s">
        <v>141</v>
      </c>
      <c r="C41" s="99">
        <v>290</v>
      </c>
      <c r="D41" s="109">
        <v>2252</v>
      </c>
      <c r="E41" s="110">
        <v>128.22164644</v>
      </c>
      <c r="F41" s="100">
        <v>104.93699583</v>
      </c>
      <c r="G41" s="100">
        <v>156.67296823999999</v>
      </c>
      <c r="H41" s="100">
        <v>0.66916020139999999</v>
      </c>
      <c r="I41" s="102">
        <v>128.77442274000001</v>
      </c>
      <c r="J41" s="100">
        <v>114.77448058</v>
      </c>
      <c r="K41" s="100">
        <v>144.48204745999999</v>
      </c>
      <c r="L41" s="100">
        <v>1.0446586597</v>
      </c>
      <c r="M41" s="100">
        <v>0.85495190909999996</v>
      </c>
      <c r="N41" s="100">
        <v>1.2764597676</v>
      </c>
      <c r="O41" s="109">
        <v>1106</v>
      </c>
      <c r="P41" s="109">
        <v>2346</v>
      </c>
      <c r="Q41" s="110">
        <v>469.69739843000002</v>
      </c>
      <c r="R41" s="100">
        <v>395.18566076000002</v>
      </c>
      <c r="S41" s="100">
        <v>558.25822645000005</v>
      </c>
      <c r="T41" s="100">
        <v>8.1947459999999998E-10</v>
      </c>
      <c r="U41" s="102">
        <v>471.44075020999998</v>
      </c>
      <c r="V41" s="100">
        <v>444.45944187999999</v>
      </c>
      <c r="W41" s="100">
        <v>500.05998302</v>
      </c>
      <c r="X41" s="100">
        <v>1.7181018966999999</v>
      </c>
      <c r="Y41" s="100">
        <v>1.4455460804</v>
      </c>
      <c r="Z41" s="100">
        <v>2.0420477543</v>
      </c>
      <c r="AA41" s="109">
        <v>1422</v>
      </c>
      <c r="AB41" s="109">
        <v>2431</v>
      </c>
      <c r="AC41" s="110">
        <v>534.46954047999998</v>
      </c>
      <c r="AD41" s="100">
        <v>451.41474622999999</v>
      </c>
      <c r="AE41" s="100">
        <v>632.80540143999997</v>
      </c>
      <c r="AF41" s="100">
        <v>2.9226220000000002E-15</v>
      </c>
      <c r="AG41" s="102">
        <v>584.94446730000004</v>
      </c>
      <c r="AH41" s="100">
        <v>555.31829889999995</v>
      </c>
      <c r="AI41" s="100">
        <v>616.15118843000005</v>
      </c>
      <c r="AJ41" s="100">
        <v>1.9743371333999999</v>
      </c>
      <c r="AK41" s="100">
        <v>1.6675316898999999</v>
      </c>
      <c r="AL41" s="100">
        <v>2.3375910273999998</v>
      </c>
      <c r="AM41" s="100">
        <v>0.16753884120000001</v>
      </c>
      <c r="AN41" s="100">
        <v>1.1379018540000001</v>
      </c>
      <c r="AO41" s="100">
        <v>0.94717483010000003</v>
      </c>
      <c r="AP41" s="100">
        <v>1.3670344567999999</v>
      </c>
      <c r="AQ41" s="100">
        <v>5.1726569999999998E-33</v>
      </c>
      <c r="AR41" s="100">
        <v>3.6631677372000002</v>
      </c>
      <c r="AS41" s="100">
        <v>2.9615725559000001</v>
      </c>
      <c r="AT41" s="100">
        <v>4.5309704955000001</v>
      </c>
      <c r="AU41" s="99" t="s">
        <v>28</v>
      </c>
      <c r="AV41" s="99">
        <v>2</v>
      </c>
      <c r="AW41" s="99">
        <v>3</v>
      </c>
      <c r="AX41" s="99" t="s">
        <v>227</v>
      </c>
      <c r="AY41" s="99" t="s">
        <v>28</v>
      </c>
      <c r="AZ41" s="99" t="s">
        <v>28</v>
      </c>
      <c r="BA41" s="99" t="s">
        <v>28</v>
      </c>
      <c r="BB41" s="99" t="s">
        <v>28</v>
      </c>
      <c r="BC41" s="111" t="s">
        <v>432</v>
      </c>
      <c r="BD41" s="112">
        <v>290</v>
      </c>
      <c r="BE41" s="112">
        <v>1106</v>
      </c>
      <c r="BF41" s="112">
        <v>1422</v>
      </c>
    </row>
    <row r="42" spans="1:93" x14ac:dyDescent="0.3">
      <c r="A42" s="9"/>
      <c r="B42" t="s">
        <v>135</v>
      </c>
      <c r="C42" s="99">
        <v>1641</v>
      </c>
      <c r="D42" s="109">
        <v>9495</v>
      </c>
      <c r="E42" s="110">
        <v>187.25567365000001</v>
      </c>
      <c r="F42" s="100">
        <v>158.05407263000001</v>
      </c>
      <c r="G42" s="100">
        <v>221.85247573999999</v>
      </c>
      <c r="H42" s="100">
        <v>1.0434202E-6</v>
      </c>
      <c r="I42" s="102">
        <v>172.82780410999999</v>
      </c>
      <c r="J42" s="100">
        <v>164.66492221999999</v>
      </c>
      <c r="K42" s="100">
        <v>181.39534194999999</v>
      </c>
      <c r="L42" s="100">
        <v>1.5256258711999999</v>
      </c>
      <c r="M42" s="100">
        <v>1.2877120226000001</v>
      </c>
      <c r="N42" s="100">
        <v>1.8074959759</v>
      </c>
      <c r="O42" s="109">
        <v>4601</v>
      </c>
      <c r="P42" s="109">
        <v>9920</v>
      </c>
      <c r="Q42" s="110">
        <v>510.94265175999999</v>
      </c>
      <c r="R42" s="100">
        <v>433.98229967999998</v>
      </c>
      <c r="S42" s="100">
        <v>601.55078578999996</v>
      </c>
      <c r="T42" s="100">
        <v>5.9949070000000003E-14</v>
      </c>
      <c r="U42" s="102">
        <v>463.81048386999998</v>
      </c>
      <c r="V42" s="100">
        <v>450.60047271000002</v>
      </c>
      <c r="W42" s="100">
        <v>477.40776581</v>
      </c>
      <c r="X42" s="100">
        <v>1.8689725385</v>
      </c>
      <c r="Y42" s="100">
        <v>1.5874599575999999</v>
      </c>
      <c r="Z42" s="100">
        <v>2.2004072184000001</v>
      </c>
      <c r="AA42" s="109">
        <v>5549</v>
      </c>
      <c r="AB42" s="109">
        <v>10478</v>
      </c>
      <c r="AC42" s="110">
        <v>557.04485810000006</v>
      </c>
      <c r="AD42" s="100">
        <v>473.60607525</v>
      </c>
      <c r="AE42" s="100">
        <v>655.18368568000005</v>
      </c>
      <c r="AF42" s="100">
        <v>2.886231E-18</v>
      </c>
      <c r="AG42" s="102">
        <v>529.58579882000004</v>
      </c>
      <c r="AH42" s="100">
        <v>515.83347211</v>
      </c>
      <c r="AI42" s="100">
        <v>543.70476804999998</v>
      </c>
      <c r="AJ42" s="100">
        <v>2.0577306376000002</v>
      </c>
      <c r="AK42" s="100">
        <v>1.7495067354</v>
      </c>
      <c r="AL42" s="100">
        <v>2.4202566878999998</v>
      </c>
      <c r="AM42" s="100">
        <v>0.31414494679999999</v>
      </c>
      <c r="AN42" s="100">
        <v>1.0902297081000001</v>
      </c>
      <c r="AO42" s="100">
        <v>0.92143243890000004</v>
      </c>
      <c r="AP42" s="100">
        <v>1.2899489602</v>
      </c>
      <c r="AQ42" s="100">
        <v>2.4719049999999999E-29</v>
      </c>
      <c r="AR42" s="100">
        <v>2.7285830213</v>
      </c>
      <c r="AS42" s="100">
        <v>2.2906027760000001</v>
      </c>
      <c r="AT42" s="100">
        <v>3.250308339</v>
      </c>
      <c r="AU42" s="99">
        <v>1</v>
      </c>
      <c r="AV42" s="99">
        <v>2</v>
      </c>
      <c r="AW42" s="99">
        <v>3</v>
      </c>
      <c r="AX42" s="99" t="s">
        <v>227</v>
      </c>
      <c r="AY42" s="99" t="s">
        <v>28</v>
      </c>
      <c r="AZ42" s="99" t="s">
        <v>28</v>
      </c>
      <c r="BA42" s="99" t="s">
        <v>28</v>
      </c>
      <c r="BB42" s="99" t="s">
        <v>28</v>
      </c>
      <c r="BC42" s="111" t="s">
        <v>229</v>
      </c>
      <c r="BD42" s="112">
        <v>1641</v>
      </c>
      <c r="BE42" s="112">
        <v>4601</v>
      </c>
      <c r="BF42" s="112">
        <v>5549</v>
      </c>
    </row>
    <row r="43" spans="1:93" x14ac:dyDescent="0.3">
      <c r="A43" s="9"/>
      <c r="B43" t="s">
        <v>140</v>
      </c>
      <c r="C43" s="99">
        <v>373</v>
      </c>
      <c r="D43" s="109">
        <v>1862</v>
      </c>
      <c r="E43" s="110">
        <v>198.6414408</v>
      </c>
      <c r="F43" s="100">
        <v>163.56709498000001</v>
      </c>
      <c r="G43" s="100">
        <v>241.23691875</v>
      </c>
      <c r="H43" s="100">
        <v>1.1924268E-6</v>
      </c>
      <c r="I43" s="102">
        <v>200.32223415999999</v>
      </c>
      <c r="J43" s="100">
        <v>180.99042918999999</v>
      </c>
      <c r="K43" s="100">
        <v>221.71889241</v>
      </c>
      <c r="L43" s="100">
        <v>1.6183889934</v>
      </c>
      <c r="M43" s="100">
        <v>1.3326282025</v>
      </c>
      <c r="N43" s="100">
        <v>1.9654266124999999</v>
      </c>
      <c r="O43" s="109">
        <v>921</v>
      </c>
      <c r="P43" s="109">
        <v>1912</v>
      </c>
      <c r="Q43" s="110">
        <v>485.38433899</v>
      </c>
      <c r="R43" s="100">
        <v>406.54060910999999</v>
      </c>
      <c r="S43" s="100">
        <v>579.51887525999996</v>
      </c>
      <c r="T43" s="100">
        <v>2.1867090000000001E-10</v>
      </c>
      <c r="U43" s="102">
        <v>481.69456066999999</v>
      </c>
      <c r="V43" s="100">
        <v>451.56856083000002</v>
      </c>
      <c r="W43" s="100">
        <v>513.83039011999995</v>
      </c>
      <c r="X43" s="100">
        <v>1.7754830156999999</v>
      </c>
      <c r="Y43" s="100">
        <v>1.4870812440000001</v>
      </c>
      <c r="Z43" s="100">
        <v>2.1198168907000001</v>
      </c>
      <c r="AA43" s="109">
        <v>1125</v>
      </c>
      <c r="AB43" s="109">
        <v>1985</v>
      </c>
      <c r="AC43" s="110">
        <v>561.77762056999995</v>
      </c>
      <c r="AD43" s="100">
        <v>471.37657350000001</v>
      </c>
      <c r="AE43" s="100">
        <v>669.51586631999999</v>
      </c>
      <c r="AF43" s="100">
        <v>3.4730100000000001E-16</v>
      </c>
      <c r="AG43" s="102">
        <v>566.75062972000001</v>
      </c>
      <c r="AH43" s="100">
        <v>534.58169600999997</v>
      </c>
      <c r="AI43" s="100">
        <v>600.85535790999995</v>
      </c>
      <c r="AJ43" s="100">
        <v>2.0752135209999998</v>
      </c>
      <c r="AK43" s="100">
        <v>1.7412709282000001</v>
      </c>
      <c r="AL43" s="100">
        <v>2.4731999414999999</v>
      </c>
      <c r="AM43" s="100">
        <v>0.1389737965</v>
      </c>
      <c r="AN43" s="100">
        <v>1.157387199</v>
      </c>
      <c r="AO43" s="100">
        <v>0.95365758219999996</v>
      </c>
      <c r="AP43" s="100">
        <v>1.4046395200999999</v>
      </c>
      <c r="AQ43" s="100">
        <v>9.2279060000000002E-17</v>
      </c>
      <c r="AR43" s="100">
        <v>2.443520028</v>
      </c>
      <c r="AS43" s="100">
        <v>1.9794637661000001</v>
      </c>
      <c r="AT43" s="100">
        <v>3.0163674776999998</v>
      </c>
      <c r="AU43" s="99">
        <v>1</v>
      </c>
      <c r="AV43" s="99">
        <v>2</v>
      </c>
      <c r="AW43" s="99">
        <v>3</v>
      </c>
      <c r="AX43" s="99" t="s">
        <v>227</v>
      </c>
      <c r="AY43" s="99" t="s">
        <v>28</v>
      </c>
      <c r="AZ43" s="99" t="s">
        <v>28</v>
      </c>
      <c r="BA43" s="99" t="s">
        <v>28</v>
      </c>
      <c r="BB43" s="99" t="s">
        <v>28</v>
      </c>
      <c r="BC43" s="111" t="s">
        <v>229</v>
      </c>
      <c r="BD43" s="112">
        <v>373</v>
      </c>
      <c r="BE43" s="112">
        <v>921</v>
      </c>
      <c r="BF43" s="112">
        <v>1125</v>
      </c>
    </row>
    <row r="44" spans="1:93" x14ac:dyDescent="0.3">
      <c r="A44" s="9"/>
      <c r="B44" t="s">
        <v>137</v>
      </c>
      <c r="C44" s="99">
        <v>757</v>
      </c>
      <c r="D44" s="109">
        <v>4040</v>
      </c>
      <c r="E44" s="110">
        <v>173.58903090999999</v>
      </c>
      <c r="F44" s="100">
        <v>145.01160508000001</v>
      </c>
      <c r="G44" s="100">
        <v>207.79820785000001</v>
      </c>
      <c r="H44" s="100">
        <v>1.5883950000000001E-4</v>
      </c>
      <c r="I44" s="102">
        <v>187.37623762000001</v>
      </c>
      <c r="J44" s="100">
        <v>174.49262179999999</v>
      </c>
      <c r="K44" s="100">
        <v>201.21111175999999</v>
      </c>
      <c r="L44" s="100">
        <v>1.4142797991</v>
      </c>
      <c r="M44" s="100">
        <v>1.1814512854000001</v>
      </c>
      <c r="N44" s="100">
        <v>1.6929918101000001</v>
      </c>
      <c r="O44" s="109">
        <v>2792</v>
      </c>
      <c r="P44" s="109">
        <v>4131</v>
      </c>
      <c r="Q44" s="110">
        <v>621.01943193</v>
      </c>
      <c r="R44" s="100">
        <v>526.33080356000005</v>
      </c>
      <c r="S44" s="100">
        <v>732.74285339999994</v>
      </c>
      <c r="T44" s="100">
        <v>2.4580429999999999E-22</v>
      </c>
      <c r="U44" s="102">
        <v>675.86540789000003</v>
      </c>
      <c r="V44" s="100">
        <v>651.25488241000005</v>
      </c>
      <c r="W44" s="100">
        <v>701.40595013999996</v>
      </c>
      <c r="X44" s="100">
        <v>2.2716214043999998</v>
      </c>
      <c r="Y44" s="100">
        <v>1.9252607208000001</v>
      </c>
      <c r="Z44" s="100">
        <v>2.6802935046999998</v>
      </c>
      <c r="AA44" s="109">
        <v>3004</v>
      </c>
      <c r="AB44" s="109">
        <v>4401</v>
      </c>
      <c r="AC44" s="110">
        <v>611.36362739000003</v>
      </c>
      <c r="AD44" s="100">
        <v>518.38136039999995</v>
      </c>
      <c r="AE44" s="100">
        <v>721.02415990999998</v>
      </c>
      <c r="AF44" s="100">
        <v>3.7393870000000001E-22</v>
      </c>
      <c r="AG44" s="102">
        <v>682.57214268999996</v>
      </c>
      <c r="AH44" s="100">
        <v>658.59460234999995</v>
      </c>
      <c r="AI44" s="100">
        <v>707.42263649999995</v>
      </c>
      <c r="AJ44" s="100">
        <v>2.2583848472999999</v>
      </c>
      <c r="AK44" s="100">
        <v>1.9149071959999999</v>
      </c>
      <c r="AL44" s="100">
        <v>2.663472219</v>
      </c>
      <c r="AM44" s="100">
        <v>0.85901064130000004</v>
      </c>
      <c r="AN44" s="100">
        <v>0.98445168699999996</v>
      </c>
      <c r="AO44" s="100">
        <v>0.8281390823</v>
      </c>
      <c r="AP44" s="100">
        <v>1.1702685512</v>
      </c>
      <c r="AQ44" s="100">
        <v>9.5299610000000007E-41</v>
      </c>
      <c r="AR44" s="100">
        <v>3.5775269247999999</v>
      </c>
      <c r="AS44" s="100">
        <v>2.9676163123000001</v>
      </c>
      <c r="AT44" s="100">
        <v>4.3127876218000001</v>
      </c>
      <c r="AU44" s="99">
        <v>1</v>
      </c>
      <c r="AV44" s="99">
        <v>2</v>
      </c>
      <c r="AW44" s="99">
        <v>3</v>
      </c>
      <c r="AX44" s="99" t="s">
        <v>227</v>
      </c>
      <c r="AY44" s="99" t="s">
        <v>28</v>
      </c>
      <c r="AZ44" s="99" t="s">
        <v>28</v>
      </c>
      <c r="BA44" s="99" t="s">
        <v>28</v>
      </c>
      <c r="BB44" s="99" t="s">
        <v>28</v>
      </c>
      <c r="BC44" s="111" t="s">
        <v>229</v>
      </c>
      <c r="BD44" s="112">
        <v>757</v>
      </c>
      <c r="BE44" s="112">
        <v>2792</v>
      </c>
      <c r="BF44" s="112">
        <v>3004</v>
      </c>
    </row>
    <row r="45" spans="1:93" x14ac:dyDescent="0.3">
      <c r="A45" s="9"/>
      <c r="B45" t="s">
        <v>139</v>
      </c>
      <c r="C45" s="99">
        <v>947</v>
      </c>
      <c r="D45" s="109">
        <v>4508</v>
      </c>
      <c r="E45" s="110">
        <v>229.04377145000001</v>
      </c>
      <c r="F45" s="100">
        <v>192.0283867</v>
      </c>
      <c r="G45" s="100">
        <v>273.19424039</v>
      </c>
      <c r="H45" s="100">
        <v>4.0171709999999997E-12</v>
      </c>
      <c r="I45" s="102">
        <v>210.07098492</v>
      </c>
      <c r="J45" s="100">
        <v>197.10867479000001</v>
      </c>
      <c r="K45" s="100">
        <v>223.88572572999999</v>
      </c>
      <c r="L45" s="100">
        <v>1.8660855319</v>
      </c>
      <c r="M45" s="100">
        <v>1.5645105382</v>
      </c>
      <c r="N45" s="100">
        <v>2.2257921102</v>
      </c>
      <c r="O45" s="109">
        <v>2592</v>
      </c>
      <c r="P45" s="109">
        <v>4884</v>
      </c>
      <c r="Q45" s="110">
        <v>541.80001332999996</v>
      </c>
      <c r="R45" s="100">
        <v>459.02094439000001</v>
      </c>
      <c r="S45" s="100">
        <v>639.50732102999996</v>
      </c>
      <c r="T45" s="100">
        <v>6.1646180000000003E-16</v>
      </c>
      <c r="U45" s="102">
        <v>530.71253071000001</v>
      </c>
      <c r="V45" s="100">
        <v>510.66978742999999</v>
      </c>
      <c r="W45" s="100">
        <v>551.54191061999995</v>
      </c>
      <c r="X45" s="100">
        <v>1.9818454043</v>
      </c>
      <c r="Y45" s="100">
        <v>1.6790485912999999</v>
      </c>
      <c r="Z45" s="100">
        <v>2.3392480879000002</v>
      </c>
      <c r="AA45" s="109">
        <v>3658</v>
      </c>
      <c r="AB45" s="109">
        <v>5328</v>
      </c>
      <c r="AC45" s="110">
        <v>691.55381299999999</v>
      </c>
      <c r="AD45" s="100">
        <v>587.00254232999998</v>
      </c>
      <c r="AE45" s="100">
        <v>814.72675463999997</v>
      </c>
      <c r="AF45" s="100">
        <v>3.4473019999999999E-29</v>
      </c>
      <c r="AG45" s="102">
        <v>686.56156155999997</v>
      </c>
      <c r="AH45" s="100">
        <v>664.66944047000004</v>
      </c>
      <c r="AI45" s="100">
        <v>709.17474028000004</v>
      </c>
      <c r="AJ45" s="100">
        <v>2.5546083907999999</v>
      </c>
      <c r="AK45" s="100">
        <v>2.1683946959</v>
      </c>
      <c r="AL45" s="100">
        <v>3.0096107700000001</v>
      </c>
      <c r="AM45" s="100">
        <v>5.4841413000000002E-3</v>
      </c>
      <c r="AN45" s="100">
        <v>1.2764005093999999</v>
      </c>
      <c r="AO45" s="100">
        <v>1.0744506344</v>
      </c>
      <c r="AP45" s="100">
        <v>1.5163081562</v>
      </c>
      <c r="AQ45" s="100">
        <v>4.2046489999999997E-20</v>
      </c>
      <c r="AR45" s="100">
        <v>2.3654867796999999</v>
      </c>
      <c r="AS45" s="100">
        <v>1.9683869271000001</v>
      </c>
      <c r="AT45" s="100">
        <v>2.8426970470000001</v>
      </c>
      <c r="AU45" s="99">
        <v>1</v>
      </c>
      <c r="AV45" s="99">
        <v>2</v>
      </c>
      <c r="AW45" s="99">
        <v>3</v>
      </c>
      <c r="AX45" s="99" t="s">
        <v>227</v>
      </c>
      <c r="AY45" s="99" t="s">
        <v>28</v>
      </c>
      <c r="AZ45" s="99" t="s">
        <v>28</v>
      </c>
      <c r="BA45" s="99" t="s">
        <v>28</v>
      </c>
      <c r="BB45" s="99" t="s">
        <v>28</v>
      </c>
      <c r="BC45" s="111" t="s">
        <v>229</v>
      </c>
      <c r="BD45" s="112">
        <v>947</v>
      </c>
      <c r="BE45" s="112">
        <v>2592</v>
      </c>
      <c r="BF45" s="112">
        <v>3658</v>
      </c>
    </row>
    <row r="46" spans="1:93" x14ac:dyDescent="0.3">
      <c r="A46" s="9"/>
      <c r="B46" t="s">
        <v>143</v>
      </c>
      <c r="C46" s="99">
        <v>333</v>
      </c>
      <c r="D46" s="109">
        <v>2386</v>
      </c>
      <c r="E46" s="110">
        <v>136.56109305000001</v>
      </c>
      <c r="F46" s="100">
        <v>112.08081611</v>
      </c>
      <c r="G46" s="100">
        <v>166.38826144000001</v>
      </c>
      <c r="H46" s="100">
        <v>0.28977407869999999</v>
      </c>
      <c r="I46" s="102">
        <v>139.56412406000001</v>
      </c>
      <c r="J46" s="100">
        <v>125.35112527</v>
      </c>
      <c r="K46" s="100">
        <v>155.38867067999999</v>
      </c>
      <c r="L46" s="100">
        <v>1.1126025316000001</v>
      </c>
      <c r="M46" s="100">
        <v>0.91315466919999999</v>
      </c>
      <c r="N46" s="100">
        <v>1.3556130577000001</v>
      </c>
      <c r="O46" s="109">
        <v>1234</v>
      </c>
      <c r="P46" s="109">
        <v>2416</v>
      </c>
      <c r="Q46" s="110">
        <v>493.5667866</v>
      </c>
      <c r="R46" s="100">
        <v>415.15199639000002</v>
      </c>
      <c r="S46" s="100">
        <v>586.79272881999998</v>
      </c>
      <c r="T46" s="100">
        <v>2.19097E-11</v>
      </c>
      <c r="U46" s="102">
        <v>510.76158939999999</v>
      </c>
      <c r="V46" s="100">
        <v>483.04438184000003</v>
      </c>
      <c r="W46" s="100">
        <v>540.06921727999998</v>
      </c>
      <c r="X46" s="100">
        <v>1.8054135173000001</v>
      </c>
      <c r="Y46" s="100">
        <v>1.5185807602000001</v>
      </c>
      <c r="Z46" s="100">
        <v>2.1464238544000001</v>
      </c>
      <c r="AA46" s="109">
        <v>1591</v>
      </c>
      <c r="AB46" s="109">
        <v>2470</v>
      </c>
      <c r="AC46" s="110">
        <v>608.39733684999999</v>
      </c>
      <c r="AD46" s="100">
        <v>513.19143182000005</v>
      </c>
      <c r="AE46" s="100">
        <v>721.26558733000002</v>
      </c>
      <c r="AF46" s="100">
        <v>1.0957660000000001E-20</v>
      </c>
      <c r="AG46" s="102">
        <v>644.12955466000005</v>
      </c>
      <c r="AH46" s="100">
        <v>613.24368407999998</v>
      </c>
      <c r="AI46" s="100">
        <v>676.57098467000003</v>
      </c>
      <c r="AJ46" s="100">
        <v>2.2474273331000001</v>
      </c>
      <c r="AK46" s="100">
        <v>1.8957355352</v>
      </c>
      <c r="AL46" s="100">
        <v>2.6643640549000001</v>
      </c>
      <c r="AM46" s="100">
        <v>2.6617877500000001E-2</v>
      </c>
      <c r="AN46" s="100">
        <v>1.2326545330000001</v>
      </c>
      <c r="AO46" s="100">
        <v>1.0245538554</v>
      </c>
      <c r="AP46" s="100">
        <v>1.4830232591000001</v>
      </c>
      <c r="AQ46" s="100">
        <v>4.3113180000000002E-33</v>
      </c>
      <c r="AR46" s="100">
        <v>3.6142562687000002</v>
      </c>
      <c r="AS46" s="100">
        <v>2.9292447973</v>
      </c>
      <c r="AT46" s="100">
        <v>4.4594594443000002</v>
      </c>
      <c r="AU46" s="99" t="s">
        <v>28</v>
      </c>
      <c r="AV46" s="99">
        <v>2</v>
      </c>
      <c r="AW46" s="99">
        <v>3</v>
      </c>
      <c r="AX46" s="99" t="s">
        <v>227</v>
      </c>
      <c r="AY46" s="99" t="s">
        <v>28</v>
      </c>
      <c r="AZ46" s="99" t="s">
        <v>28</v>
      </c>
      <c r="BA46" s="99" t="s">
        <v>28</v>
      </c>
      <c r="BB46" s="99" t="s">
        <v>28</v>
      </c>
      <c r="BC46" s="111" t="s">
        <v>432</v>
      </c>
      <c r="BD46" s="112">
        <v>333</v>
      </c>
      <c r="BE46" s="112">
        <v>1234</v>
      </c>
      <c r="BF46" s="112">
        <v>1591</v>
      </c>
    </row>
    <row r="47" spans="1:93" x14ac:dyDescent="0.3">
      <c r="A47" s="9"/>
      <c r="B47" t="s">
        <v>145</v>
      </c>
      <c r="C47" s="99">
        <v>1356</v>
      </c>
      <c r="D47" s="109">
        <v>2797</v>
      </c>
      <c r="E47" s="110">
        <v>504.39916132000002</v>
      </c>
      <c r="F47" s="100">
        <v>425.00601045000002</v>
      </c>
      <c r="G47" s="100">
        <v>598.62333164999995</v>
      </c>
      <c r="H47" s="100">
        <v>7.7093309999999999E-59</v>
      </c>
      <c r="I47" s="102">
        <v>484.80514836999998</v>
      </c>
      <c r="J47" s="100">
        <v>459.67592877999999</v>
      </c>
      <c r="K47" s="100">
        <v>511.30811333000003</v>
      </c>
      <c r="L47" s="100">
        <v>4.1094851491000002</v>
      </c>
      <c r="M47" s="100">
        <v>3.4626462971</v>
      </c>
      <c r="N47" s="100">
        <v>4.8771565852999998</v>
      </c>
      <c r="O47" s="109">
        <v>2275</v>
      </c>
      <c r="P47" s="109">
        <v>2898</v>
      </c>
      <c r="Q47" s="110">
        <v>768.05884342000002</v>
      </c>
      <c r="R47" s="100">
        <v>650.29997719999994</v>
      </c>
      <c r="S47" s="100">
        <v>907.14194623000003</v>
      </c>
      <c r="T47" s="100">
        <v>4.7793430000000003E-34</v>
      </c>
      <c r="U47" s="102">
        <v>785.02415458999997</v>
      </c>
      <c r="V47" s="100">
        <v>753.41972555999996</v>
      </c>
      <c r="W47" s="100">
        <v>817.95432530000005</v>
      </c>
      <c r="X47" s="100">
        <v>2.8094755474999999</v>
      </c>
      <c r="Y47" s="100">
        <v>2.3787264480000001</v>
      </c>
      <c r="Z47" s="100">
        <v>3.3182263805000001</v>
      </c>
      <c r="AA47" s="109">
        <v>2758</v>
      </c>
      <c r="AB47" s="109">
        <v>3043</v>
      </c>
      <c r="AC47" s="110">
        <v>870.35752026</v>
      </c>
      <c r="AD47" s="100">
        <v>737.99534258000006</v>
      </c>
      <c r="AE47" s="100">
        <v>1026.4593411000001</v>
      </c>
      <c r="AF47" s="100">
        <v>8.9364679999999996E-44</v>
      </c>
      <c r="AG47" s="102">
        <v>906.34242524000001</v>
      </c>
      <c r="AH47" s="100">
        <v>873.14041611000005</v>
      </c>
      <c r="AI47" s="100">
        <v>940.80697287999999</v>
      </c>
      <c r="AJ47" s="100">
        <v>3.2151115103999999</v>
      </c>
      <c r="AK47" s="100">
        <v>2.7261639788999998</v>
      </c>
      <c r="AL47" s="100">
        <v>3.7917535790999999</v>
      </c>
      <c r="AM47" s="100">
        <v>0.15848325590000001</v>
      </c>
      <c r="AN47" s="100">
        <v>1.1331911971999999</v>
      </c>
      <c r="AO47" s="100">
        <v>0.95242222499999996</v>
      </c>
      <c r="AP47" s="100">
        <v>1.3482699748</v>
      </c>
      <c r="AQ47" s="100">
        <v>4.4127379E-6</v>
      </c>
      <c r="AR47" s="100">
        <v>1.5227203023</v>
      </c>
      <c r="AS47" s="100">
        <v>1.2724941547999999</v>
      </c>
      <c r="AT47" s="100">
        <v>1.8221514890999999</v>
      </c>
      <c r="AU47" s="99">
        <v>1</v>
      </c>
      <c r="AV47" s="99">
        <v>2</v>
      </c>
      <c r="AW47" s="99">
        <v>3</v>
      </c>
      <c r="AX47" s="99" t="s">
        <v>227</v>
      </c>
      <c r="AY47" s="99" t="s">
        <v>28</v>
      </c>
      <c r="AZ47" s="99" t="s">
        <v>28</v>
      </c>
      <c r="BA47" s="99" t="s">
        <v>28</v>
      </c>
      <c r="BB47" s="99" t="s">
        <v>28</v>
      </c>
      <c r="BC47" s="111" t="s">
        <v>229</v>
      </c>
      <c r="BD47" s="112">
        <v>1356</v>
      </c>
      <c r="BE47" s="112">
        <v>2275</v>
      </c>
      <c r="BF47" s="112">
        <v>2758</v>
      </c>
      <c r="BQ47" s="46"/>
      <c r="CO47" s="4"/>
    </row>
    <row r="48" spans="1:93" x14ac:dyDescent="0.3">
      <c r="A48" s="9"/>
      <c r="B48" t="s">
        <v>97</v>
      </c>
      <c r="C48" s="99">
        <v>1007</v>
      </c>
      <c r="D48" s="109">
        <v>5266</v>
      </c>
      <c r="E48" s="110">
        <v>188.84531981999999</v>
      </c>
      <c r="F48" s="100">
        <v>158.86842152</v>
      </c>
      <c r="G48" s="100">
        <v>224.47856206</v>
      </c>
      <c r="H48" s="100">
        <v>1.0317234E-6</v>
      </c>
      <c r="I48" s="102">
        <v>191.22673756</v>
      </c>
      <c r="J48" s="100">
        <v>179.77321222</v>
      </c>
      <c r="K48" s="100">
        <v>203.40997809000001</v>
      </c>
      <c r="L48" s="100">
        <v>1.5385771761</v>
      </c>
      <c r="M48" s="100">
        <v>1.2943467574</v>
      </c>
      <c r="N48" s="100">
        <v>1.8288914570000001</v>
      </c>
      <c r="O48" s="109">
        <v>3723</v>
      </c>
      <c r="P48" s="109">
        <v>5461</v>
      </c>
      <c r="Q48" s="110">
        <v>656.64317776999997</v>
      </c>
      <c r="R48" s="100">
        <v>558.35154259000001</v>
      </c>
      <c r="S48" s="100">
        <v>772.23797200000001</v>
      </c>
      <c r="T48" s="100">
        <v>3.2569330000000001E-26</v>
      </c>
      <c r="U48" s="102">
        <v>681.74327045999996</v>
      </c>
      <c r="V48" s="100">
        <v>660.19234543000005</v>
      </c>
      <c r="W48" s="100">
        <v>703.99769103999995</v>
      </c>
      <c r="X48" s="100">
        <v>2.4019291844000001</v>
      </c>
      <c r="Y48" s="100">
        <v>2.0423890945999998</v>
      </c>
      <c r="Z48" s="100">
        <v>2.8247623443999998</v>
      </c>
      <c r="AA48" s="109">
        <v>4371</v>
      </c>
      <c r="AB48" s="109">
        <v>5666</v>
      </c>
      <c r="AC48" s="110">
        <v>718.49635652999996</v>
      </c>
      <c r="AD48" s="100">
        <v>611.11050404000002</v>
      </c>
      <c r="AE48" s="100">
        <v>844.75231717999998</v>
      </c>
      <c r="AF48" s="100">
        <v>3.1449549999999999E-32</v>
      </c>
      <c r="AG48" s="102">
        <v>771.44369926000002</v>
      </c>
      <c r="AH48" s="100">
        <v>748.90958952000005</v>
      </c>
      <c r="AI48" s="100">
        <v>794.65584291000005</v>
      </c>
      <c r="AJ48" s="100">
        <v>2.6541344817999999</v>
      </c>
      <c r="AK48" s="100">
        <v>2.2574498064999999</v>
      </c>
      <c r="AL48" s="100">
        <v>3.1205255716</v>
      </c>
      <c r="AM48" s="100">
        <v>0.29007744000000002</v>
      </c>
      <c r="AN48" s="100">
        <v>1.0941960274</v>
      </c>
      <c r="AO48" s="100">
        <v>0.92612027919999995</v>
      </c>
      <c r="AP48" s="100">
        <v>1.2927747866999999</v>
      </c>
      <c r="AQ48" s="100">
        <v>3.0933859999999999E-43</v>
      </c>
      <c r="AR48" s="100">
        <v>3.4771482734000001</v>
      </c>
      <c r="AS48" s="100">
        <v>2.9125763675999998</v>
      </c>
      <c r="AT48" s="100">
        <v>4.1511564298000003</v>
      </c>
      <c r="AU48" s="99">
        <v>1</v>
      </c>
      <c r="AV48" s="99">
        <v>2</v>
      </c>
      <c r="AW48" s="99">
        <v>3</v>
      </c>
      <c r="AX48" s="99" t="s">
        <v>227</v>
      </c>
      <c r="AY48" s="99" t="s">
        <v>28</v>
      </c>
      <c r="AZ48" s="99" t="s">
        <v>28</v>
      </c>
      <c r="BA48" s="99" t="s">
        <v>28</v>
      </c>
      <c r="BB48" s="99" t="s">
        <v>28</v>
      </c>
      <c r="BC48" s="111" t="s">
        <v>229</v>
      </c>
      <c r="BD48" s="112">
        <v>1007</v>
      </c>
      <c r="BE48" s="112">
        <v>3723</v>
      </c>
      <c r="BF48" s="112">
        <v>4371</v>
      </c>
    </row>
    <row r="49" spans="1:93" x14ac:dyDescent="0.3">
      <c r="A49" s="9"/>
      <c r="B49" t="s">
        <v>144</v>
      </c>
      <c r="C49" s="99">
        <v>890</v>
      </c>
      <c r="D49" s="109">
        <v>3116</v>
      </c>
      <c r="E49" s="110">
        <v>288.88233997999998</v>
      </c>
      <c r="F49" s="100">
        <v>242.20017110000001</v>
      </c>
      <c r="G49" s="100">
        <v>344.56212798000001</v>
      </c>
      <c r="H49" s="100">
        <v>1.7620440000000001E-21</v>
      </c>
      <c r="I49" s="102">
        <v>285.62259306999999</v>
      </c>
      <c r="J49" s="100">
        <v>267.46084791999999</v>
      </c>
      <c r="K49" s="100">
        <v>305.01759905</v>
      </c>
      <c r="L49" s="100">
        <v>2.3536075731000001</v>
      </c>
      <c r="M49" s="100">
        <v>1.9732745066999999</v>
      </c>
      <c r="N49" s="100">
        <v>2.8072468323000002</v>
      </c>
      <c r="O49" s="109">
        <v>1605</v>
      </c>
      <c r="P49" s="109">
        <v>2991</v>
      </c>
      <c r="Q49" s="110">
        <v>515.24386531000005</v>
      </c>
      <c r="R49" s="100">
        <v>435.37053722000002</v>
      </c>
      <c r="S49" s="100">
        <v>609.77079990000004</v>
      </c>
      <c r="T49" s="100">
        <v>1.6504969999999999E-13</v>
      </c>
      <c r="U49" s="102">
        <v>536.60982949000004</v>
      </c>
      <c r="V49" s="100">
        <v>510.98924264999999</v>
      </c>
      <c r="W49" s="100">
        <v>563.51501180000002</v>
      </c>
      <c r="X49" s="100">
        <v>1.8847059089</v>
      </c>
      <c r="Y49" s="100">
        <v>1.5925379792000001</v>
      </c>
      <c r="Z49" s="100">
        <v>2.2304751343000002</v>
      </c>
      <c r="AA49" s="109">
        <v>2506</v>
      </c>
      <c r="AB49" s="109">
        <v>3250</v>
      </c>
      <c r="AC49" s="110">
        <v>754.85212326999999</v>
      </c>
      <c r="AD49" s="100">
        <v>639.96768606000001</v>
      </c>
      <c r="AE49" s="100">
        <v>890.36015477000001</v>
      </c>
      <c r="AF49" s="100">
        <v>4.2998219999999999E-34</v>
      </c>
      <c r="AG49" s="102">
        <v>771.07692308000003</v>
      </c>
      <c r="AH49" s="100">
        <v>741.47082438999996</v>
      </c>
      <c r="AI49" s="100">
        <v>801.86516009000002</v>
      </c>
      <c r="AJ49" s="100">
        <v>2.7884331366000001</v>
      </c>
      <c r="AK49" s="100">
        <v>2.3640485958999999</v>
      </c>
      <c r="AL49" s="100">
        <v>3.2890014912000001</v>
      </c>
      <c r="AM49" s="100">
        <v>2.0855700000000001E-5</v>
      </c>
      <c r="AN49" s="100">
        <v>1.4650385459999999</v>
      </c>
      <c r="AO49" s="100">
        <v>1.2287516751000001</v>
      </c>
      <c r="AP49" s="100">
        <v>1.7467629829</v>
      </c>
      <c r="AQ49" s="100">
        <v>1.1076257999999999E-9</v>
      </c>
      <c r="AR49" s="100">
        <v>1.7835768892999999</v>
      </c>
      <c r="AS49" s="100">
        <v>1.4806710845</v>
      </c>
      <c r="AT49" s="100">
        <v>2.1484491412</v>
      </c>
      <c r="AU49" s="99">
        <v>1</v>
      </c>
      <c r="AV49" s="99">
        <v>2</v>
      </c>
      <c r="AW49" s="99">
        <v>3</v>
      </c>
      <c r="AX49" s="99" t="s">
        <v>227</v>
      </c>
      <c r="AY49" s="99" t="s">
        <v>228</v>
      </c>
      <c r="AZ49" s="99" t="s">
        <v>28</v>
      </c>
      <c r="BA49" s="99" t="s">
        <v>28</v>
      </c>
      <c r="BB49" s="99" t="s">
        <v>28</v>
      </c>
      <c r="BC49" s="111" t="s">
        <v>427</v>
      </c>
      <c r="BD49" s="112">
        <v>890</v>
      </c>
      <c r="BE49" s="112">
        <v>1605</v>
      </c>
      <c r="BF49" s="112">
        <v>2506</v>
      </c>
      <c r="BQ49" s="46"/>
    </row>
    <row r="50" spans="1:93" x14ac:dyDescent="0.3">
      <c r="A50" s="9"/>
      <c r="B50" t="s">
        <v>146</v>
      </c>
      <c r="C50" s="99">
        <v>821</v>
      </c>
      <c r="D50" s="109">
        <v>2404</v>
      </c>
      <c r="E50" s="110">
        <v>348.33469631000003</v>
      </c>
      <c r="F50" s="100">
        <v>291.30315960000001</v>
      </c>
      <c r="G50" s="100">
        <v>416.53190725000002</v>
      </c>
      <c r="H50" s="100">
        <v>2.821399E-30</v>
      </c>
      <c r="I50" s="102">
        <v>341.51414309</v>
      </c>
      <c r="J50" s="100">
        <v>318.93454004</v>
      </c>
      <c r="K50" s="100">
        <v>365.69231392</v>
      </c>
      <c r="L50" s="100">
        <v>2.8379830323999999</v>
      </c>
      <c r="M50" s="100">
        <v>2.3733306873000002</v>
      </c>
      <c r="N50" s="100">
        <v>3.3936053392000001</v>
      </c>
      <c r="O50" s="109">
        <v>1921</v>
      </c>
      <c r="P50" s="109">
        <v>2573</v>
      </c>
      <c r="Q50" s="110">
        <v>748.58629541000005</v>
      </c>
      <c r="R50" s="100">
        <v>632.19168663999994</v>
      </c>
      <c r="S50" s="100">
        <v>886.41064652</v>
      </c>
      <c r="T50" s="100">
        <v>1.5622359999999999E-31</v>
      </c>
      <c r="U50" s="102">
        <v>746.59930042999997</v>
      </c>
      <c r="V50" s="100">
        <v>713.94820645000004</v>
      </c>
      <c r="W50" s="100">
        <v>780.74363148999998</v>
      </c>
      <c r="X50" s="100">
        <v>2.7382470890000001</v>
      </c>
      <c r="Y50" s="100">
        <v>2.3124882946</v>
      </c>
      <c r="Z50" s="100">
        <v>3.2423935454000001</v>
      </c>
      <c r="AA50" s="109">
        <v>2274</v>
      </c>
      <c r="AB50" s="109">
        <v>2641</v>
      </c>
      <c r="AC50" s="110">
        <v>852.51450494000005</v>
      </c>
      <c r="AD50" s="100">
        <v>721.23163724999995</v>
      </c>
      <c r="AE50" s="100">
        <v>1007.6942602</v>
      </c>
      <c r="AF50" s="100">
        <v>3.3037639999999999E-41</v>
      </c>
      <c r="AG50" s="102">
        <v>861.03748580000001</v>
      </c>
      <c r="AH50" s="100">
        <v>826.36535678999996</v>
      </c>
      <c r="AI50" s="100">
        <v>897.16436666000004</v>
      </c>
      <c r="AJ50" s="100">
        <v>3.1491991898</v>
      </c>
      <c r="AK50" s="100">
        <v>2.6642386429</v>
      </c>
      <c r="AL50" s="100">
        <v>3.7224351368000002</v>
      </c>
      <c r="AM50" s="100">
        <v>0.15311943550000001</v>
      </c>
      <c r="AN50" s="100">
        <v>1.1388326371999999</v>
      </c>
      <c r="AO50" s="100">
        <v>0.95279583499999998</v>
      </c>
      <c r="AP50" s="100">
        <v>1.3611937918000001</v>
      </c>
      <c r="AQ50" s="100">
        <v>2.115974E-15</v>
      </c>
      <c r="AR50" s="100">
        <v>2.1490431568999999</v>
      </c>
      <c r="AS50" s="100">
        <v>1.778988292</v>
      </c>
      <c r="AT50" s="100">
        <v>2.5960746964000001</v>
      </c>
      <c r="AU50" s="99">
        <v>1</v>
      </c>
      <c r="AV50" s="99">
        <v>2</v>
      </c>
      <c r="AW50" s="99">
        <v>3</v>
      </c>
      <c r="AX50" s="99" t="s">
        <v>227</v>
      </c>
      <c r="AY50" s="99" t="s">
        <v>28</v>
      </c>
      <c r="AZ50" s="99" t="s">
        <v>28</v>
      </c>
      <c r="BA50" s="99" t="s">
        <v>28</v>
      </c>
      <c r="BB50" s="99" t="s">
        <v>28</v>
      </c>
      <c r="BC50" s="111" t="s">
        <v>229</v>
      </c>
      <c r="BD50" s="112">
        <v>821</v>
      </c>
      <c r="BE50" s="112">
        <v>1921</v>
      </c>
      <c r="BF50" s="112">
        <v>2274</v>
      </c>
    </row>
    <row r="51" spans="1:93" x14ac:dyDescent="0.3">
      <c r="A51" s="9"/>
      <c r="B51" t="s">
        <v>147</v>
      </c>
      <c r="C51" s="99">
        <v>1206</v>
      </c>
      <c r="D51" s="109">
        <v>944</v>
      </c>
      <c r="E51" s="110">
        <v>1418.0984080000001</v>
      </c>
      <c r="F51" s="100">
        <v>1187.6625300999999</v>
      </c>
      <c r="G51" s="100">
        <v>1693.2445404</v>
      </c>
      <c r="H51" s="100">
        <v>4.27195E-161</v>
      </c>
      <c r="I51" s="102">
        <v>1277.5423728999999</v>
      </c>
      <c r="J51" s="100">
        <v>1207.4368950999999</v>
      </c>
      <c r="K51" s="100">
        <v>1351.7182729000001</v>
      </c>
      <c r="L51" s="100">
        <v>11.553655902999999</v>
      </c>
      <c r="M51" s="100">
        <v>9.6762284786000006</v>
      </c>
      <c r="N51" s="100">
        <v>13.795350639</v>
      </c>
      <c r="O51" s="109">
        <v>1229</v>
      </c>
      <c r="P51" s="109">
        <v>1010</v>
      </c>
      <c r="Q51" s="110">
        <v>1304.3651554999999</v>
      </c>
      <c r="R51" s="100">
        <v>1092.2830948000001</v>
      </c>
      <c r="S51" s="100">
        <v>1557.6259186</v>
      </c>
      <c r="T51" s="100">
        <v>9.4832099999999995E-67</v>
      </c>
      <c r="U51" s="102">
        <v>1216.8316832</v>
      </c>
      <c r="V51" s="100">
        <v>1150.6681025</v>
      </c>
      <c r="W51" s="100">
        <v>1286.7996793</v>
      </c>
      <c r="X51" s="100">
        <v>4.7712255914000004</v>
      </c>
      <c r="Y51" s="100">
        <v>3.9954525258000002</v>
      </c>
      <c r="Z51" s="100">
        <v>5.6976258627999998</v>
      </c>
      <c r="AA51" s="109">
        <v>1145</v>
      </c>
      <c r="AB51" s="109">
        <v>1106</v>
      </c>
      <c r="AC51" s="110">
        <v>1125.6597942999999</v>
      </c>
      <c r="AD51" s="100">
        <v>940.50047457999995</v>
      </c>
      <c r="AE51" s="100">
        <v>1347.2720182999999</v>
      </c>
      <c r="AF51" s="100">
        <v>1.7996659999999999E-54</v>
      </c>
      <c r="AG51" s="102">
        <v>1035.2622061</v>
      </c>
      <c r="AH51" s="100">
        <v>977.00109521000002</v>
      </c>
      <c r="AI51" s="100">
        <v>1096.9975783</v>
      </c>
      <c r="AJ51" s="100">
        <v>4.1582012877999999</v>
      </c>
      <c r="AK51" s="100">
        <v>3.4742204564999999</v>
      </c>
      <c r="AL51" s="100">
        <v>4.9768396008</v>
      </c>
      <c r="AM51" s="100">
        <v>0.14374202010000001</v>
      </c>
      <c r="AN51" s="100">
        <v>0.86299437670000001</v>
      </c>
      <c r="AO51" s="100">
        <v>0.70830413039999995</v>
      </c>
      <c r="AP51" s="100">
        <v>1.0514682354</v>
      </c>
      <c r="AQ51" s="100">
        <v>0.4010582613</v>
      </c>
      <c r="AR51" s="100">
        <v>0.91979875879999995</v>
      </c>
      <c r="AS51" s="100">
        <v>0.75674691120000004</v>
      </c>
      <c r="AT51" s="100">
        <v>1.1179824380000001</v>
      </c>
      <c r="AU51" s="99">
        <v>1</v>
      </c>
      <c r="AV51" s="99">
        <v>2</v>
      </c>
      <c r="AW51" s="99">
        <v>3</v>
      </c>
      <c r="AX51" s="99" t="s">
        <v>28</v>
      </c>
      <c r="AY51" s="99" t="s">
        <v>28</v>
      </c>
      <c r="AZ51" s="99" t="s">
        <v>28</v>
      </c>
      <c r="BA51" s="99" t="s">
        <v>28</v>
      </c>
      <c r="BB51" s="99" t="s">
        <v>28</v>
      </c>
      <c r="BC51" s="111" t="s">
        <v>230</v>
      </c>
      <c r="BD51" s="112">
        <v>1206</v>
      </c>
      <c r="BE51" s="112">
        <v>1229</v>
      </c>
      <c r="BF51" s="112">
        <v>1145</v>
      </c>
      <c r="BQ51" s="46"/>
      <c r="CC51" s="4"/>
      <c r="CO51" s="4"/>
    </row>
    <row r="52" spans="1:93" s="3" customFormat="1" x14ac:dyDescent="0.3">
      <c r="A52" s="9"/>
      <c r="B52" s="3" t="s">
        <v>82</v>
      </c>
      <c r="C52" s="105">
        <v>1633</v>
      </c>
      <c r="D52" s="106">
        <v>6878</v>
      </c>
      <c r="E52" s="101">
        <v>255.37144437000001</v>
      </c>
      <c r="F52" s="107">
        <v>215.84866797000001</v>
      </c>
      <c r="G52" s="107">
        <v>302.13100322999998</v>
      </c>
      <c r="H52" s="107">
        <v>1.339702E-17</v>
      </c>
      <c r="I52" s="108">
        <v>237.42366967000001</v>
      </c>
      <c r="J52" s="107">
        <v>226.1830665</v>
      </c>
      <c r="K52" s="107">
        <v>249.22289627000001</v>
      </c>
      <c r="L52" s="107">
        <v>2.0805846611000001</v>
      </c>
      <c r="M52" s="107">
        <v>1.7585812259</v>
      </c>
      <c r="N52" s="107">
        <v>2.461548246</v>
      </c>
      <c r="O52" s="106">
        <v>5551</v>
      </c>
      <c r="P52" s="106">
        <v>7263</v>
      </c>
      <c r="Q52" s="101">
        <v>796.79016552999997</v>
      </c>
      <c r="R52" s="107">
        <v>678.25193849000004</v>
      </c>
      <c r="S52" s="107">
        <v>936.04534223999997</v>
      </c>
      <c r="T52" s="107">
        <v>9.8448260000000006E-39</v>
      </c>
      <c r="U52" s="108">
        <v>764.28473082999994</v>
      </c>
      <c r="V52" s="107">
        <v>744.44125223000003</v>
      </c>
      <c r="W52" s="107">
        <v>784.65714792999995</v>
      </c>
      <c r="X52" s="107">
        <v>2.9145715927000002</v>
      </c>
      <c r="Y52" s="107">
        <v>2.4809716761999998</v>
      </c>
      <c r="Z52" s="107">
        <v>3.4239518533000002</v>
      </c>
      <c r="AA52" s="106">
        <v>2274</v>
      </c>
      <c r="AB52" s="106">
        <v>7533</v>
      </c>
      <c r="AC52" s="101">
        <v>313.08831748</v>
      </c>
      <c r="AD52" s="107">
        <v>265.39599482</v>
      </c>
      <c r="AE52" s="107">
        <v>369.35106955999998</v>
      </c>
      <c r="AF52" s="107">
        <v>8.4542562799999998E-2</v>
      </c>
      <c r="AG52" s="108">
        <v>301.87176424</v>
      </c>
      <c r="AH52" s="107">
        <v>289.71603707000003</v>
      </c>
      <c r="AI52" s="107">
        <v>314.53751391999998</v>
      </c>
      <c r="AJ52" s="107">
        <v>1.1565521407999999</v>
      </c>
      <c r="AK52" s="107">
        <v>0.98037610740000003</v>
      </c>
      <c r="AL52" s="107">
        <v>1.3643874470999999</v>
      </c>
      <c r="AM52" s="107">
        <v>2.4452639999999999E-27</v>
      </c>
      <c r="AN52" s="107">
        <v>0.39293697519999998</v>
      </c>
      <c r="AO52" s="107">
        <v>0.33182908500000002</v>
      </c>
      <c r="AP52" s="107">
        <v>0.46529817130000001</v>
      </c>
      <c r="AQ52" s="107">
        <v>1.2572970000000001E-38</v>
      </c>
      <c r="AR52" s="107">
        <v>3.1201224064000002</v>
      </c>
      <c r="AS52" s="107">
        <v>2.6281802935999998</v>
      </c>
      <c r="AT52" s="107">
        <v>3.7041461175000001</v>
      </c>
      <c r="AU52" s="105">
        <v>1</v>
      </c>
      <c r="AV52" s="105">
        <v>2</v>
      </c>
      <c r="AW52" s="105" t="s">
        <v>28</v>
      </c>
      <c r="AX52" s="105" t="s">
        <v>227</v>
      </c>
      <c r="AY52" s="105" t="s">
        <v>228</v>
      </c>
      <c r="AZ52" s="105" t="s">
        <v>28</v>
      </c>
      <c r="BA52" s="105" t="s">
        <v>28</v>
      </c>
      <c r="BB52" s="105" t="s">
        <v>28</v>
      </c>
      <c r="BC52" s="103" t="s">
        <v>434</v>
      </c>
      <c r="BD52" s="104">
        <v>1633</v>
      </c>
      <c r="BE52" s="104">
        <v>5551</v>
      </c>
      <c r="BF52" s="104">
        <v>2274</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9">
        <v>1929</v>
      </c>
      <c r="D53" s="109">
        <v>7823</v>
      </c>
      <c r="E53" s="110">
        <v>237.659425</v>
      </c>
      <c r="F53" s="100">
        <v>201.16555112</v>
      </c>
      <c r="G53" s="100">
        <v>280.77373076999999</v>
      </c>
      <c r="H53" s="100">
        <v>7.9450189999999993E-15</v>
      </c>
      <c r="I53" s="102">
        <v>246.58059567999999</v>
      </c>
      <c r="J53" s="100">
        <v>235.81875321000001</v>
      </c>
      <c r="K53" s="100">
        <v>257.83356641</v>
      </c>
      <c r="L53" s="100">
        <v>1.9362797411999999</v>
      </c>
      <c r="M53" s="100">
        <v>1.6389536467000001</v>
      </c>
      <c r="N53" s="100">
        <v>2.2875443999999998</v>
      </c>
      <c r="O53" s="109">
        <v>4874</v>
      </c>
      <c r="P53" s="109">
        <v>7768</v>
      </c>
      <c r="Q53" s="110">
        <v>585.18605527</v>
      </c>
      <c r="R53" s="100">
        <v>498.09855702999999</v>
      </c>
      <c r="S53" s="100">
        <v>687.49992236000003</v>
      </c>
      <c r="T53" s="100">
        <v>2.095859E-20</v>
      </c>
      <c r="U53" s="102">
        <v>627.44593202999999</v>
      </c>
      <c r="V53" s="100">
        <v>610.07593707000001</v>
      </c>
      <c r="W53" s="100">
        <v>645.31048299999998</v>
      </c>
      <c r="X53" s="100">
        <v>2.1405468176000002</v>
      </c>
      <c r="Y53" s="100">
        <v>1.8219902397000001</v>
      </c>
      <c r="Z53" s="100">
        <v>2.5147997933999999</v>
      </c>
      <c r="AA53" s="109">
        <v>5383</v>
      </c>
      <c r="AB53" s="109">
        <v>7923</v>
      </c>
      <c r="AC53" s="110">
        <v>666.68188568999994</v>
      </c>
      <c r="AD53" s="100">
        <v>567.15229416</v>
      </c>
      <c r="AE53" s="100">
        <v>783.67793145999997</v>
      </c>
      <c r="AF53" s="100">
        <v>8.7251379999999998E-28</v>
      </c>
      <c r="AG53" s="102">
        <v>679.41436324999995</v>
      </c>
      <c r="AH53" s="100">
        <v>661.50489433999996</v>
      </c>
      <c r="AI53" s="100">
        <v>697.80871001000003</v>
      </c>
      <c r="AJ53" s="100">
        <v>2.4627311818000002</v>
      </c>
      <c r="AK53" s="100">
        <v>2.0950676322000001</v>
      </c>
      <c r="AL53" s="100">
        <v>2.8949160307000001</v>
      </c>
      <c r="AM53" s="100">
        <v>0.1227939092</v>
      </c>
      <c r="AN53" s="100">
        <v>1.1392648195999999</v>
      </c>
      <c r="AO53" s="100">
        <v>0.96539584919999999</v>
      </c>
      <c r="AP53" s="100">
        <v>1.3444478037000001</v>
      </c>
      <c r="AQ53" s="100">
        <v>3.2116949999999999E-25</v>
      </c>
      <c r="AR53" s="100">
        <v>2.4622884419000002</v>
      </c>
      <c r="AS53" s="100">
        <v>2.0768849471999999</v>
      </c>
      <c r="AT53" s="100">
        <v>2.9192105122999998</v>
      </c>
      <c r="AU53" s="99">
        <v>1</v>
      </c>
      <c r="AV53" s="99">
        <v>2</v>
      </c>
      <c r="AW53" s="99">
        <v>3</v>
      </c>
      <c r="AX53" s="99" t="s">
        <v>227</v>
      </c>
      <c r="AY53" s="99" t="s">
        <v>28</v>
      </c>
      <c r="AZ53" s="99" t="s">
        <v>28</v>
      </c>
      <c r="BA53" s="99" t="s">
        <v>28</v>
      </c>
      <c r="BB53" s="99" t="s">
        <v>28</v>
      </c>
      <c r="BC53" s="111" t="s">
        <v>229</v>
      </c>
      <c r="BD53" s="112">
        <v>1929</v>
      </c>
      <c r="BE53" s="112">
        <v>4874</v>
      </c>
      <c r="BF53" s="112">
        <v>5383</v>
      </c>
    </row>
    <row r="54" spans="1:93" x14ac:dyDescent="0.3">
      <c r="A54" s="9"/>
      <c r="B54" t="s">
        <v>81</v>
      </c>
      <c r="C54" s="99">
        <v>1168</v>
      </c>
      <c r="D54" s="109">
        <v>4352</v>
      </c>
      <c r="E54" s="110">
        <v>277.37501200999998</v>
      </c>
      <c r="F54" s="100">
        <v>233.39010493999999</v>
      </c>
      <c r="G54" s="100">
        <v>329.64935384</v>
      </c>
      <c r="H54" s="100">
        <v>2.1424059999999999E-20</v>
      </c>
      <c r="I54" s="102">
        <v>268.38235293999998</v>
      </c>
      <c r="J54" s="100">
        <v>253.42389108</v>
      </c>
      <c r="K54" s="100">
        <v>284.22374489999999</v>
      </c>
      <c r="L54" s="100">
        <v>2.2598540599999999</v>
      </c>
      <c r="M54" s="100">
        <v>1.9014963619</v>
      </c>
      <c r="N54" s="100">
        <v>2.6857481691</v>
      </c>
      <c r="O54" s="109">
        <v>3748</v>
      </c>
      <c r="P54" s="109">
        <v>4815</v>
      </c>
      <c r="Q54" s="110">
        <v>812.73578897000004</v>
      </c>
      <c r="R54" s="100">
        <v>690.01859559000002</v>
      </c>
      <c r="S54" s="100">
        <v>957.27777033999996</v>
      </c>
      <c r="T54" s="100">
        <v>6.7042850000000002E-39</v>
      </c>
      <c r="U54" s="102">
        <v>778.40083073999995</v>
      </c>
      <c r="V54" s="100">
        <v>753.87530918000004</v>
      </c>
      <c r="W54" s="100">
        <v>803.72423119999996</v>
      </c>
      <c r="X54" s="100">
        <v>2.9728989454999999</v>
      </c>
      <c r="Y54" s="100">
        <v>2.5240128255999998</v>
      </c>
      <c r="Z54" s="100">
        <v>3.5016177613999999</v>
      </c>
      <c r="AA54" s="109">
        <v>1886</v>
      </c>
      <c r="AB54" s="109">
        <v>5719</v>
      </c>
      <c r="AC54" s="110">
        <v>353.00597759999999</v>
      </c>
      <c r="AD54" s="100">
        <v>298.31089487999998</v>
      </c>
      <c r="AE54" s="100">
        <v>417.72936342000003</v>
      </c>
      <c r="AF54" s="100">
        <v>1.9991274E-3</v>
      </c>
      <c r="AG54" s="102">
        <v>329.77793321000001</v>
      </c>
      <c r="AH54" s="100">
        <v>315.22550143000001</v>
      </c>
      <c r="AI54" s="100">
        <v>345.00218014000001</v>
      </c>
      <c r="AJ54" s="100">
        <v>1.304008474</v>
      </c>
      <c r="AK54" s="100">
        <v>1.1019641577999999</v>
      </c>
      <c r="AL54" s="100">
        <v>1.5430974665999999</v>
      </c>
      <c r="AM54" s="100">
        <v>7.4104939999999997E-21</v>
      </c>
      <c r="AN54" s="100">
        <v>0.43434284839999998</v>
      </c>
      <c r="AO54" s="100">
        <v>0.36480286410000001</v>
      </c>
      <c r="AP54" s="100">
        <v>0.51713878520000001</v>
      </c>
      <c r="AQ54" s="100">
        <v>3.3926080000000001E-32</v>
      </c>
      <c r="AR54" s="100">
        <v>2.9300973548</v>
      </c>
      <c r="AS54" s="100">
        <v>2.4513819313999998</v>
      </c>
      <c r="AT54" s="100">
        <v>3.5022981929000001</v>
      </c>
      <c r="AU54" s="99">
        <v>1</v>
      </c>
      <c r="AV54" s="99">
        <v>2</v>
      </c>
      <c r="AW54" s="99">
        <v>3</v>
      </c>
      <c r="AX54" s="99" t="s">
        <v>227</v>
      </c>
      <c r="AY54" s="99" t="s">
        <v>228</v>
      </c>
      <c r="AZ54" s="99" t="s">
        <v>28</v>
      </c>
      <c r="BA54" s="99" t="s">
        <v>28</v>
      </c>
      <c r="BB54" s="99" t="s">
        <v>28</v>
      </c>
      <c r="BC54" s="111" t="s">
        <v>427</v>
      </c>
      <c r="BD54" s="112">
        <v>1168</v>
      </c>
      <c r="BE54" s="112">
        <v>3748</v>
      </c>
      <c r="BF54" s="112">
        <v>1886</v>
      </c>
    </row>
    <row r="55" spans="1:93" x14ac:dyDescent="0.3">
      <c r="A55" s="9"/>
      <c r="B55" t="s">
        <v>86</v>
      </c>
      <c r="C55" s="99">
        <v>1034</v>
      </c>
      <c r="D55" s="109">
        <v>5591</v>
      </c>
      <c r="E55" s="110">
        <v>181.52875133000001</v>
      </c>
      <c r="F55" s="100">
        <v>152.70611258</v>
      </c>
      <c r="G55" s="100">
        <v>215.79154234000001</v>
      </c>
      <c r="H55" s="100">
        <v>9.1545597999999994E-6</v>
      </c>
      <c r="I55" s="102">
        <v>184.94008228000001</v>
      </c>
      <c r="J55" s="100">
        <v>174.00428277</v>
      </c>
      <c r="K55" s="100">
        <v>196.56317354999999</v>
      </c>
      <c r="L55" s="100">
        <v>1.4789669866999999</v>
      </c>
      <c r="M55" s="100">
        <v>1.2441406528000001</v>
      </c>
      <c r="N55" s="100">
        <v>1.758115807</v>
      </c>
      <c r="O55" s="109">
        <v>3640</v>
      </c>
      <c r="P55" s="109">
        <v>5908</v>
      </c>
      <c r="Q55" s="110">
        <v>584.98313537000001</v>
      </c>
      <c r="R55" s="100">
        <v>497.50826645000001</v>
      </c>
      <c r="S55" s="100">
        <v>687.83835715999999</v>
      </c>
      <c r="T55" s="100">
        <v>3.410554E-20</v>
      </c>
      <c r="U55" s="102">
        <v>616.11374407999995</v>
      </c>
      <c r="V55" s="100">
        <v>596.42023401999995</v>
      </c>
      <c r="W55" s="100">
        <v>636.45752438</v>
      </c>
      <c r="X55" s="100">
        <v>2.1398045586999999</v>
      </c>
      <c r="Y55" s="100">
        <v>1.8198310210999999</v>
      </c>
      <c r="Z55" s="100">
        <v>2.5160377509999998</v>
      </c>
      <c r="AA55" s="109">
        <v>4055</v>
      </c>
      <c r="AB55" s="109">
        <v>6376</v>
      </c>
      <c r="AC55" s="110">
        <v>639.43139753000003</v>
      </c>
      <c r="AD55" s="100">
        <v>543.83313665000003</v>
      </c>
      <c r="AE55" s="100">
        <v>751.83449588999997</v>
      </c>
      <c r="AF55" s="100">
        <v>2.3973659999999998E-25</v>
      </c>
      <c r="AG55" s="102">
        <v>635.97867000999997</v>
      </c>
      <c r="AH55" s="100">
        <v>616.70214225999996</v>
      </c>
      <c r="AI55" s="100">
        <v>655.85773259999996</v>
      </c>
      <c r="AJ55" s="100">
        <v>2.3620675393999999</v>
      </c>
      <c r="AK55" s="100">
        <v>2.0089263741000001</v>
      </c>
      <c r="AL55" s="100">
        <v>2.7772859835000001</v>
      </c>
      <c r="AM55" s="100">
        <v>0.29523333460000001</v>
      </c>
      <c r="AN55" s="100">
        <v>1.0930766356999999</v>
      </c>
      <c r="AO55" s="100">
        <v>0.92528892060000001</v>
      </c>
      <c r="AP55" s="100">
        <v>1.2912902173</v>
      </c>
      <c r="AQ55" s="100">
        <v>2.2235759999999999E-38</v>
      </c>
      <c r="AR55" s="100">
        <v>3.2225370972</v>
      </c>
      <c r="AS55" s="100">
        <v>2.6996533885999998</v>
      </c>
      <c r="AT55" s="100">
        <v>3.8466957969000002</v>
      </c>
      <c r="AU55" s="99">
        <v>1</v>
      </c>
      <c r="AV55" s="99">
        <v>2</v>
      </c>
      <c r="AW55" s="99">
        <v>3</v>
      </c>
      <c r="AX55" s="99" t="s">
        <v>227</v>
      </c>
      <c r="AY55" s="99" t="s">
        <v>28</v>
      </c>
      <c r="AZ55" s="99" t="s">
        <v>28</v>
      </c>
      <c r="BA55" s="99" t="s">
        <v>28</v>
      </c>
      <c r="BB55" s="99" t="s">
        <v>28</v>
      </c>
      <c r="BC55" s="111" t="s">
        <v>229</v>
      </c>
      <c r="BD55" s="112">
        <v>1034</v>
      </c>
      <c r="BE55" s="112">
        <v>3640</v>
      </c>
      <c r="BF55" s="112">
        <v>4055</v>
      </c>
    </row>
    <row r="56" spans="1:93" x14ac:dyDescent="0.3">
      <c r="A56" s="9"/>
      <c r="B56" t="s">
        <v>83</v>
      </c>
      <c r="C56" s="99">
        <v>1656</v>
      </c>
      <c r="D56" s="109">
        <v>5286</v>
      </c>
      <c r="E56" s="110">
        <v>306.29251274000001</v>
      </c>
      <c r="F56" s="100">
        <v>258.88147227000002</v>
      </c>
      <c r="G56" s="100">
        <v>362.38631733</v>
      </c>
      <c r="H56" s="100">
        <v>1.6030309999999999E-26</v>
      </c>
      <c r="I56" s="102">
        <v>313.28036322000003</v>
      </c>
      <c r="J56" s="100">
        <v>298.54928601</v>
      </c>
      <c r="K56" s="100">
        <v>328.73830413000002</v>
      </c>
      <c r="L56" s="100">
        <v>2.4954532617999998</v>
      </c>
      <c r="M56" s="100">
        <v>2.1091818686999999</v>
      </c>
      <c r="N56" s="100">
        <v>2.9524656333000001</v>
      </c>
      <c r="O56" s="109">
        <v>4092</v>
      </c>
      <c r="P56" s="109">
        <v>5269</v>
      </c>
      <c r="Q56" s="110">
        <v>725.60698767999997</v>
      </c>
      <c r="R56" s="100">
        <v>617.03598285999999</v>
      </c>
      <c r="S56" s="100">
        <v>853.28168081000001</v>
      </c>
      <c r="T56" s="100">
        <v>3.7238269999999998E-32</v>
      </c>
      <c r="U56" s="102">
        <v>776.61795407</v>
      </c>
      <c r="V56" s="100">
        <v>753.18368397999996</v>
      </c>
      <c r="W56" s="100">
        <v>800.78134910999995</v>
      </c>
      <c r="X56" s="100">
        <v>2.6541912855000001</v>
      </c>
      <c r="Y56" s="100">
        <v>2.2570503818000001</v>
      </c>
      <c r="Z56" s="100">
        <v>3.1212113991999999</v>
      </c>
      <c r="AA56" s="109">
        <v>4653</v>
      </c>
      <c r="AB56" s="109">
        <v>5372</v>
      </c>
      <c r="AC56" s="110">
        <v>830.93501047999996</v>
      </c>
      <c r="AD56" s="100">
        <v>707.20514448999995</v>
      </c>
      <c r="AE56" s="100">
        <v>976.31217337999999</v>
      </c>
      <c r="AF56" s="100">
        <v>2.536112E-42</v>
      </c>
      <c r="AG56" s="102">
        <v>866.15785555000002</v>
      </c>
      <c r="AH56" s="100">
        <v>841.62465254000006</v>
      </c>
      <c r="AI56" s="100">
        <v>891.40619688000004</v>
      </c>
      <c r="AJ56" s="100">
        <v>3.0694842687000001</v>
      </c>
      <c r="AK56" s="100">
        <v>2.6124246041000001</v>
      </c>
      <c r="AL56" s="100">
        <v>3.6065093175</v>
      </c>
      <c r="AM56" s="100">
        <v>0.109679236</v>
      </c>
      <c r="AN56" s="100">
        <v>1.1451585012000001</v>
      </c>
      <c r="AO56" s="100">
        <v>0.96992952769999996</v>
      </c>
      <c r="AP56" s="100">
        <v>1.3520446129999999</v>
      </c>
      <c r="AQ56" s="100">
        <v>1.1629829999999999E-22</v>
      </c>
      <c r="AR56" s="100">
        <v>2.3690000815999999</v>
      </c>
      <c r="AS56" s="100">
        <v>1.9935556961000001</v>
      </c>
      <c r="AT56" s="100">
        <v>2.8151515392999999</v>
      </c>
      <c r="AU56" s="99">
        <v>1</v>
      </c>
      <c r="AV56" s="99">
        <v>2</v>
      </c>
      <c r="AW56" s="99">
        <v>3</v>
      </c>
      <c r="AX56" s="99" t="s">
        <v>227</v>
      </c>
      <c r="AY56" s="99" t="s">
        <v>28</v>
      </c>
      <c r="AZ56" s="99" t="s">
        <v>28</v>
      </c>
      <c r="BA56" s="99" t="s">
        <v>28</v>
      </c>
      <c r="BB56" s="99" t="s">
        <v>28</v>
      </c>
      <c r="BC56" s="111" t="s">
        <v>229</v>
      </c>
      <c r="BD56" s="112">
        <v>1656</v>
      </c>
      <c r="BE56" s="112">
        <v>4092</v>
      </c>
      <c r="BF56" s="112">
        <v>4653</v>
      </c>
    </row>
    <row r="57" spans="1:93" x14ac:dyDescent="0.3">
      <c r="A57" s="9"/>
      <c r="B57" t="s">
        <v>84</v>
      </c>
      <c r="C57" s="99">
        <v>827</v>
      </c>
      <c r="D57" s="109">
        <v>3419</v>
      </c>
      <c r="E57" s="110">
        <v>248.28196636000001</v>
      </c>
      <c r="F57" s="100">
        <v>207.52178903999999</v>
      </c>
      <c r="G57" s="100">
        <v>297.04801170000002</v>
      </c>
      <c r="H57" s="100">
        <v>1.36343E-14</v>
      </c>
      <c r="I57" s="102">
        <v>241.88359169</v>
      </c>
      <c r="J57" s="100">
        <v>225.94733898999999</v>
      </c>
      <c r="K57" s="100">
        <v>258.94384148</v>
      </c>
      <c r="L57" s="100">
        <v>2.0228246431999999</v>
      </c>
      <c r="M57" s="100">
        <v>1.6907397465</v>
      </c>
      <c r="N57" s="100">
        <v>2.4201356509999998</v>
      </c>
      <c r="O57" s="109">
        <v>3032</v>
      </c>
      <c r="P57" s="109">
        <v>3771</v>
      </c>
      <c r="Q57" s="110">
        <v>790.43014658000004</v>
      </c>
      <c r="R57" s="100">
        <v>669.43297567000002</v>
      </c>
      <c r="S57" s="100">
        <v>933.29704290999996</v>
      </c>
      <c r="T57" s="100">
        <v>5.4784310000000001E-36</v>
      </c>
      <c r="U57" s="102">
        <v>804.03076107000004</v>
      </c>
      <c r="V57" s="100">
        <v>775.91500120000001</v>
      </c>
      <c r="W57" s="100">
        <v>833.16531287999999</v>
      </c>
      <c r="X57" s="100">
        <v>2.8913073365000002</v>
      </c>
      <c r="Y57" s="100">
        <v>2.4487128713000001</v>
      </c>
      <c r="Z57" s="100">
        <v>3.4138988739</v>
      </c>
      <c r="AA57" s="109">
        <v>1528</v>
      </c>
      <c r="AB57" s="109">
        <v>4178</v>
      </c>
      <c r="AC57" s="110">
        <v>381.0573243</v>
      </c>
      <c r="AD57" s="100">
        <v>321.18079790000002</v>
      </c>
      <c r="AE57" s="100">
        <v>452.09640597999999</v>
      </c>
      <c r="AF57" s="100">
        <v>8.8505700000000002E-5</v>
      </c>
      <c r="AG57" s="102">
        <v>365.72522737999998</v>
      </c>
      <c r="AH57" s="100">
        <v>347.83981287</v>
      </c>
      <c r="AI57" s="100">
        <v>384.53028375000002</v>
      </c>
      <c r="AJ57" s="100">
        <v>1.4076304978</v>
      </c>
      <c r="AK57" s="100">
        <v>1.1864458641</v>
      </c>
      <c r="AL57" s="100">
        <v>1.6700497495</v>
      </c>
      <c r="AM57" s="100">
        <v>1.4813049999999999E-15</v>
      </c>
      <c r="AN57" s="100">
        <v>0.4820885513</v>
      </c>
      <c r="AO57" s="100">
        <v>0.40298144390000001</v>
      </c>
      <c r="AP57" s="100">
        <v>0.57672474709999999</v>
      </c>
      <c r="AQ57" s="100">
        <v>6.6343679999999998E-34</v>
      </c>
      <c r="AR57" s="100">
        <v>3.1835987050000001</v>
      </c>
      <c r="AS57" s="100">
        <v>2.6406516027000002</v>
      </c>
      <c r="AT57" s="100">
        <v>3.8381817215999998</v>
      </c>
      <c r="AU57" s="99">
        <v>1</v>
      </c>
      <c r="AV57" s="99">
        <v>2</v>
      </c>
      <c r="AW57" s="99">
        <v>3</v>
      </c>
      <c r="AX57" s="99" t="s">
        <v>227</v>
      </c>
      <c r="AY57" s="99" t="s">
        <v>228</v>
      </c>
      <c r="AZ57" s="99" t="s">
        <v>28</v>
      </c>
      <c r="BA57" s="99" t="s">
        <v>28</v>
      </c>
      <c r="BB57" s="99" t="s">
        <v>28</v>
      </c>
      <c r="BC57" s="111" t="s">
        <v>427</v>
      </c>
      <c r="BD57" s="112">
        <v>827</v>
      </c>
      <c r="BE57" s="112">
        <v>3032</v>
      </c>
      <c r="BF57" s="112">
        <v>1528</v>
      </c>
    </row>
    <row r="58" spans="1:93" x14ac:dyDescent="0.3">
      <c r="A58" s="9"/>
      <c r="B58" t="s">
        <v>88</v>
      </c>
      <c r="C58" s="99">
        <v>563</v>
      </c>
      <c r="D58" s="109">
        <v>3075</v>
      </c>
      <c r="E58" s="110">
        <v>178.81592269999999</v>
      </c>
      <c r="F58" s="100">
        <v>148.76256337000001</v>
      </c>
      <c r="G58" s="100">
        <v>214.94073164</v>
      </c>
      <c r="H58" s="100">
        <v>6.1214400000000001E-5</v>
      </c>
      <c r="I58" s="102">
        <v>183.08943088999999</v>
      </c>
      <c r="J58" s="100">
        <v>168.57353993999999</v>
      </c>
      <c r="K58" s="100">
        <v>198.85528724</v>
      </c>
      <c r="L58" s="100">
        <v>1.4568647910000001</v>
      </c>
      <c r="M58" s="100">
        <v>1.2120114222</v>
      </c>
      <c r="N58" s="100">
        <v>1.7511840073</v>
      </c>
      <c r="O58" s="109">
        <v>2080</v>
      </c>
      <c r="P58" s="109">
        <v>2973</v>
      </c>
      <c r="Q58" s="110">
        <v>643.15641734999997</v>
      </c>
      <c r="R58" s="100">
        <v>544.25092204999999</v>
      </c>
      <c r="S58" s="100">
        <v>760.03578574000005</v>
      </c>
      <c r="T58" s="100">
        <v>9.964169E-24</v>
      </c>
      <c r="U58" s="102">
        <v>699.63000336000005</v>
      </c>
      <c r="V58" s="100">
        <v>670.20026815999995</v>
      </c>
      <c r="W58" s="100">
        <v>730.35205274999998</v>
      </c>
      <c r="X58" s="100">
        <v>2.3525960846</v>
      </c>
      <c r="Y58" s="100">
        <v>1.9908105613</v>
      </c>
      <c r="Z58" s="100">
        <v>2.7801280768000001</v>
      </c>
      <c r="AA58" s="109">
        <v>2249</v>
      </c>
      <c r="AB58" s="109">
        <v>2929</v>
      </c>
      <c r="AC58" s="110">
        <v>693.38557156000002</v>
      </c>
      <c r="AD58" s="100">
        <v>587.32448165000005</v>
      </c>
      <c r="AE58" s="100">
        <v>818.59954057000004</v>
      </c>
      <c r="AF58" s="100">
        <v>1.193774E-28</v>
      </c>
      <c r="AG58" s="102">
        <v>767.83885284999997</v>
      </c>
      <c r="AH58" s="100">
        <v>736.75177443999996</v>
      </c>
      <c r="AI58" s="100">
        <v>800.23764367000001</v>
      </c>
      <c r="AJ58" s="100">
        <v>2.5613749296999999</v>
      </c>
      <c r="AK58" s="100">
        <v>2.1695839438000002</v>
      </c>
      <c r="AL58" s="100">
        <v>3.0239168893000001</v>
      </c>
      <c r="AM58" s="100">
        <v>0.40055278230000002</v>
      </c>
      <c r="AN58" s="100">
        <v>1.0780978823</v>
      </c>
      <c r="AO58" s="100">
        <v>0.90472095450000001</v>
      </c>
      <c r="AP58" s="100">
        <v>1.2847000371999999</v>
      </c>
      <c r="AQ58" s="100">
        <v>6.1512160000000004E-39</v>
      </c>
      <c r="AR58" s="100">
        <v>3.5967513835</v>
      </c>
      <c r="AS58" s="100">
        <v>2.9678008586</v>
      </c>
      <c r="AT58" s="100">
        <v>4.3589921058999996</v>
      </c>
      <c r="AU58" s="99">
        <v>1</v>
      </c>
      <c r="AV58" s="99">
        <v>2</v>
      </c>
      <c r="AW58" s="99">
        <v>3</v>
      </c>
      <c r="AX58" s="99" t="s">
        <v>227</v>
      </c>
      <c r="AY58" s="99" t="s">
        <v>28</v>
      </c>
      <c r="AZ58" s="99" t="s">
        <v>28</v>
      </c>
      <c r="BA58" s="99" t="s">
        <v>28</v>
      </c>
      <c r="BB58" s="99" t="s">
        <v>28</v>
      </c>
      <c r="BC58" s="111" t="s">
        <v>229</v>
      </c>
      <c r="BD58" s="112">
        <v>563</v>
      </c>
      <c r="BE58" s="112">
        <v>2080</v>
      </c>
      <c r="BF58" s="112">
        <v>2249</v>
      </c>
    </row>
    <row r="59" spans="1:93" x14ac:dyDescent="0.3">
      <c r="A59" s="9"/>
      <c r="B59" t="s">
        <v>91</v>
      </c>
      <c r="C59" s="99">
        <v>633</v>
      </c>
      <c r="D59" s="109">
        <v>3156</v>
      </c>
      <c r="E59" s="110">
        <v>185.24883118</v>
      </c>
      <c r="F59" s="100">
        <v>154.78161499000001</v>
      </c>
      <c r="G59" s="100">
        <v>221.71321483</v>
      </c>
      <c r="H59" s="100">
        <v>7.1232639999999999E-6</v>
      </c>
      <c r="I59" s="102">
        <v>200.57034221000001</v>
      </c>
      <c r="J59" s="100">
        <v>185.53869237999999</v>
      </c>
      <c r="K59" s="100">
        <v>216.81979999000001</v>
      </c>
      <c r="L59" s="100">
        <v>1.509275548</v>
      </c>
      <c r="M59" s="100">
        <v>1.2610503682</v>
      </c>
      <c r="N59" s="100">
        <v>1.8063613772</v>
      </c>
      <c r="O59" s="109">
        <v>2228</v>
      </c>
      <c r="P59" s="109">
        <v>3092</v>
      </c>
      <c r="Q59" s="110">
        <v>647.52336049999997</v>
      </c>
      <c r="R59" s="100">
        <v>549.25012182</v>
      </c>
      <c r="S59" s="100">
        <v>763.37989877999996</v>
      </c>
      <c r="T59" s="100">
        <v>9.8667469999999998E-25</v>
      </c>
      <c r="U59" s="102">
        <v>720.56921087000001</v>
      </c>
      <c r="V59" s="100">
        <v>691.26157704000002</v>
      </c>
      <c r="W59" s="100">
        <v>751.11940963999996</v>
      </c>
      <c r="X59" s="100">
        <v>2.3685698867</v>
      </c>
      <c r="Y59" s="100">
        <v>2.0090970893</v>
      </c>
      <c r="Z59" s="100">
        <v>2.7923604779</v>
      </c>
      <c r="AA59" s="109">
        <v>2546</v>
      </c>
      <c r="AB59" s="109">
        <v>3039</v>
      </c>
      <c r="AC59" s="110">
        <v>752.81268619000002</v>
      </c>
      <c r="AD59" s="100">
        <v>639.11267170999997</v>
      </c>
      <c r="AE59" s="100">
        <v>886.74026595999999</v>
      </c>
      <c r="AF59" s="100">
        <v>1.833412E-34</v>
      </c>
      <c r="AG59" s="102">
        <v>837.77558407000004</v>
      </c>
      <c r="AH59" s="100">
        <v>805.85733025000002</v>
      </c>
      <c r="AI59" s="100">
        <v>870.95805041999995</v>
      </c>
      <c r="AJ59" s="100">
        <v>2.7808994306999999</v>
      </c>
      <c r="AK59" s="100">
        <v>2.3608901623</v>
      </c>
      <c r="AL59" s="100">
        <v>3.2756295769000001</v>
      </c>
      <c r="AM59" s="100">
        <v>8.4047280899999993E-2</v>
      </c>
      <c r="AN59" s="100">
        <v>1.1626031308</v>
      </c>
      <c r="AO59" s="100">
        <v>0.97994665459999997</v>
      </c>
      <c r="AP59" s="100">
        <v>1.3793057339999999</v>
      </c>
      <c r="AQ59" s="100">
        <v>1.04038E-39</v>
      </c>
      <c r="AR59" s="100">
        <v>3.4954248097999998</v>
      </c>
      <c r="AS59" s="100">
        <v>2.9021598599999998</v>
      </c>
      <c r="AT59" s="100">
        <v>4.2099660908000001</v>
      </c>
      <c r="AU59" s="99">
        <v>1</v>
      </c>
      <c r="AV59" s="99">
        <v>2</v>
      </c>
      <c r="AW59" s="99">
        <v>3</v>
      </c>
      <c r="AX59" s="99" t="s">
        <v>227</v>
      </c>
      <c r="AY59" s="99" t="s">
        <v>28</v>
      </c>
      <c r="AZ59" s="99" t="s">
        <v>28</v>
      </c>
      <c r="BA59" s="99" t="s">
        <v>28</v>
      </c>
      <c r="BB59" s="99" t="s">
        <v>28</v>
      </c>
      <c r="BC59" s="111" t="s">
        <v>229</v>
      </c>
      <c r="BD59" s="112">
        <v>633</v>
      </c>
      <c r="BE59" s="112">
        <v>2228</v>
      </c>
      <c r="BF59" s="112">
        <v>2546</v>
      </c>
    </row>
    <row r="60" spans="1:93" x14ac:dyDescent="0.3">
      <c r="A60" s="9"/>
      <c r="B60" t="s">
        <v>89</v>
      </c>
      <c r="C60" s="99">
        <v>1479</v>
      </c>
      <c r="D60" s="109">
        <v>6599</v>
      </c>
      <c r="E60" s="110">
        <v>217.79656101</v>
      </c>
      <c r="F60" s="100">
        <v>183.84964296000001</v>
      </c>
      <c r="G60" s="100">
        <v>258.01160788999999</v>
      </c>
      <c r="H60" s="100">
        <v>3.2754379999999998E-11</v>
      </c>
      <c r="I60" s="102">
        <v>224.1248674</v>
      </c>
      <c r="J60" s="100">
        <v>212.98873606999999</v>
      </c>
      <c r="K60" s="100">
        <v>235.84325217</v>
      </c>
      <c r="L60" s="100">
        <v>1.7744512712</v>
      </c>
      <c r="M60" s="100">
        <v>1.4978759587999999</v>
      </c>
      <c r="N60" s="100">
        <v>2.1020948331999998</v>
      </c>
      <c r="O60" s="109">
        <v>4669</v>
      </c>
      <c r="P60" s="109">
        <v>6787</v>
      </c>
      <c r="Q60" s="110">
        <v>630.17023158999996</v>
      </c>
      <c r="R60" s="100">
        <v>536.26804477999997</v>
      </c>
      <c r="S60" s="100">
        <v>740.51498059999994</v>
      </c>
      <c r="T60" s="100">
        <v>3.520549E-24</v>
      </c>
      <c r="U60" s="102">
        <v>687.93281273000002</v>
      </c>
      <c r="V60" s="100">
        <v>668.48062435999998</v>
      </c>
      <c r="W60" s="100">
        <v>707.95104239</v>
      </c>
      <c r="X60" s="100">
        <v>2.3050940323</v>
      </c>
      <c r="Y60" s="100">
        <v>1.9616100662</v>
      </c>
      <c r="Z60" s="100">
        <v>2.7087230990000002</v>
      </c>
      <c r="AA60" s="109">
        <v>4323</v>
      </c>
      <c r="AB60" s="109">
        <v>7114</v>
      </c>
      <c r="AC60" s="110">
        <v>567.03852408</v>
      </c>
      <c r="AD60" s="100">
        <v>482.01273430999998</v>
      </c>
      <c r="AE60" s="100">
        <v>667.06264152000006</v>
      </c>
      <c r="AF60" s="100">
        <v>4.6487720000000004E-19</v>
      </c>
      <c r="AG60" s="102">
        <v>607.67500702999996</v>
      </c>
      <c r="AH60" s="100">
        <v>589.82781627999998</v>
      </c>
      <c r="AI60" s="100">
        <v>626.06222353999999</v>
      </c>
      <c r="AJ60" s="100">
        <v>2.0946473641000001</v>
      </c>
      <c r="AK60" s="100">
        <v>1.7805610385999999</v>
      </c>
      <c r="AL60" s="100">
        <v>2.4641376986000001</v>
      </c>
      <c r="AM60" s="100">
        <v>0.21410012610000001</v>
      </c>
      <c r="AN60" s="100">
        <v>0.89981801049999999</v>
      </c>
      <c r="AO60" s="100">
        <v>0.76177911249999997</v>
      </c>
      <c r="AP60" s="100">
        <v>1.0628703765</v>
      </c>
      <c r="AQ60" s="100">
        <v>2.455158E-33</v>
      </c>
      <c r="AR60" s="100">
        <v>2.8933892650000002</v>
      </c>
      <c r="AS60" s="100">
        <v>2.4335289024</v>
      </c>
      <c r="AT60" s="100">
        <v>3.4401487612000001</v>
      </c>
      <c r="AU60" s="99">
        <v>1</v>
      </c>
      <c r="AV60" s="99">
        <v>2</v>
      </c>
      <c r="AW60" s="99">
        <v>3</v>
      </c>
      <c r="AX60" s="99" t="s">
        <v>227</v>
      </c>
      <c r="AY60" s="99" t="s">
        <v>28</v>
      </c>
      <c r="AZ60" s="99" t="s">
        <v>28</v>
      </c>
      <c r="BA60" s="99" t="s">
        <v>28</v>
      </c>
      <c r="BB60" s="99" t="s">
        <v>28</v>
      </c>
      <c r="BC60" s="111" t="s">
        <v>229</v>
      </c>
      <c r="BD60" s="112">
        <v>1479</v>
      </c>
      <c r="BE60" s="112">
        <v>4669</v>
      </c>
      <c r="BF60" s="112">
        <v>4323</v>
      </c>
    </row>
    <row r="61" spans="1:93" x14ac:dyDescent="0.3">
      <c r="A61" s="9"/>
      <c r="B61" t="s">
        <v>87</v>
      </c>
      <c r="C61" s="99">
        <v>1615</v>
      </c>
      <c r="D61" s="109">
        <v>7236</v>
      </c>
      <c r="E61" s="110">
        <v>219.64032954000001</v>
      </c>
      <c r="F61" s="100">
        <v>185.66899613999999</v>
      </c>
      <c r="G61" s="100">
        <v>259.82730215999999</v>
      </c>
      <c r="H61" s="100">
        <v>1.137687E-11</v>
      </c>
      <c r="I61" s="102">
        <v>223.18960752000001</v>
      </c>
      <c r="J61" s="100">
        <v>212.56560057999999</v>
      </c>
      <c r="K61" s="100">
        <v>234.34460122999999</v>
      </c>
      <c r="L61" s="100">
        <v>1.7894729841000001</v>
      </c>
      <c r="M61" s="100">
        <v>1.5126987528</v>
      </c>
      <c r="N61" s="100">
        <v>2.1168878170999998</v>
      </c>
      <c r="O61" s="109">
        <v>4640</v>
      </c>
      <c r="P61" s="109">
        <v>7135</v>
      </c>
      <c r="Q61" s="110">
        <v>623.80559335999999</v>
      </c>
      <c r="R61" s="100">
        <v>530.89461501999995</v>
      </c>
      <c r="S61" s="100">
        <v>732.97676657</v>
      </c>
      <c r="T61" s="100">
        <v>1.174143E-23</v>
      </c>
      <c r="U61" s="102">
        <v>650.31534687999999</v>
      </c>
      <c r="V61" s="100">
        <v>631.87028780000003</v>
      </c>
      <c r="W61" s="100">
        <v>669.29883958000005</v>
      </c>
      <c r="X61" s="100">
        <v>2.2818128792999999</v>
      </c>
      <c r="Y61" s="100">
        <v>1.9419546458000001</v>
      </c>
      <c r="Z61" s="100">
        <v>2.6811491336</v>
      </c>
      <c r="AA61" s="109">
        <v>4709</v>
      </c>
      <c r="AB61" s="109">
        <v>7165</v>
      </c>
      <c r="AC61" s="110">
        <v>618.46302447000005</v>
      </c>
      <c r="AD61" s="100">
        <v>526.34739716000001</v>
      </c>
      <c r="AE61" s="100">
        <v>726.69973234999998</v>
      </c>
      <c r="AF61" s="100">
        <v>1.01021E-23</v>
      </c>
      <c r="AG61" s="102">
        <v>657.22260990999996</v>
      </c>
      <c r="AH61" s="100">
        <v>638.71676520999995</v>
      </c>
      <c r="AI61" s="100">
        <v>676.26463324999997</v>
      </c>
      <c r="AJ61" s="100">
        <v>2.2846101083999999</v>
      </c>
      <c r="AK61" s="100">
        <v>1.9443338348999999</v>
      </c>
      <c r="AL61" s="100">
        <v>2.6844378542</v>
      </c>
      <c r="AM61" s="100">
        <v>0.91877757770000001</v>
      </c>
      <c r="AN61" s="100">
        <v>0.99143552260000001</v>
      </c>
      <c r="AO61" s="100">
        <v>0.84036235400000003</v>
      </c>
      <c r="AP61" s="100">
        <v>1.1696673356</v>
      </c>
      <c r="AQ61" s="100">
        <v>9.4052739999999996E-33</v>
      </c>
      <c r="AR61" s="100">
        <v>2.8401231898999999</v>
      </c>
      <c r="AS61" s="100">
        <v>2.3921657671999998</v>
      </c>
      <c r="AT61" s="100">
        <v>3.371965206</v>
      </c>
      <c r="AU61" s="99">
        <v>1</v>
      </c>
      <c r="AV61" s="99">
        <v>2</v>
      </c>
      <c r="AW61" s="99">
        <v>3</v>
      </c>
      <c r="AX61" s="99" t="s">
        <v>227</v>
      </c>
      <c r="AY61" s="99" t="s">
        <v>28</v>
      </c>
      <c r="AZ61" s="99" t="s">
        <v>28</v>
      </c>
      <c r="BA61" s="99" t="s">
        <v>28</v>
      </c>
      <c r="BB61" s="99" t="s">
        <v>28</v>
      </c>
      <c r="BC61" s="111" t="s">
        <v>229</v>
      </c>
      <c r="BD61" s="112">
        <v>1615</v>
      </c>
      <c r="BE61" s="112">
        <v>4640</v>
      </c>
      <c r="BF61" s="112">
        <v>4709</v>
      </c>
    </row>
    <row r="62" spans="1:93" x14ac:dyDescent="0.3">
      <c r="A62" s="9"/>
      <c r="B62" t="s">
        <v>90</v>
      </c>
      <c r="C62" s="99">
        <v>1202</v>
      </c>
      <c r="D62" s="109">
        <v>6279</v>
      </c>
      <c r="E62" s="110">
        <v>186.6107054</v>
      </c>
      <c r="F62" s="100">
        <v>157.40742822999999</v>
      </c>
      <c r="G62" s="100">
        <v>221.23196956000001</v>
      </c>
      <c r="H62" s="100">
        <v>1.4007439999999999E-6</v>
      </c>
      <c r="I62" s="102">
        <v>191.43175665000001</v>
      </c>
      <c r="J62" s="100">
        <v>180.90991258</v>
      </c>
      <c r="K62" s="100">
        <v>202.56555836000001</v>
      </c>
      <c r="L62" s="100">
        <v>1.5203711293</v>
      </c>
      <c r="M62" s="100">
        <v>1.2824436244999999</v>
      </c>
      <c r="N62" s="100">
        <v>1.8024405335</v>
      </c>
      <c r="O62" s="109">
        <v>3462</v>
      </c>
      <c r="P62" s="109">
        <v>6085</v>
      </c>
      <c r="Q62" s="110">
        <v>536.89343241999995</v>
      </c>
      <c r="R62" s="100">
        <v>456.50956389999999</v>
      </c>
      <c r="S62" s="100">
        <v>631.43158559999995</v>
      </c>
      <c r="T62" s="100">
        <v>3.4596300000000001E-16</v>
      </c>
      <c r="U62" s="102">
        <v>568.94001643000001</v>
      </c>
      <c r="V62" s="100">
        <v>550.30036531999997</v>
      </c>
      <c r="W62" s="100">
        <v>588.21102564</v>
      </c>
      <c r="X62" s="100">
        <v>1.9638976661000001</v>
      </c>
      <c r="Y62" s="100">
        <v>1.6698622351000001</v>
      </c>
      <c r="Z62" s="100">
        <v>2.3097079277999999</v>
      </c>
      <c r="AA62" s="109">
        <v>3701</v>
      </c>
      <c r="AB62" s="109">
        <v>6032</v>
      </c>
      <c r="AC62" s="110">
        <v>586.44294388000003</v>
      </c>
      <c r="AD62" s="100">
        <v>498.62617432000002</v>
      </c>
      <c r="AE62" s="100">
        <v>689.72577882999997</v>
      </c>
      <c r="AF62" s="100">
        <v>9.6363710000000003E-21</v>
      </c>
      <c r="AG62" s="102">
        <v>613.56100795999998</v>
      </c>
      <c r="AH62" s="100">
        <v>594.10878696999998</v>
      </c>
      <c r="AI62" s="100">
        <v>633.65013065000005</v>
      </c>
      <c r="AJ62" s="100">
        <v>2.1663275323</v>
      </c>
      <c r="AK62" s="100">
        <v>1.8419312927</v>
      </c>
      <c r="AL62" s="100">
        <v>2.5478556098</v>
      </c>
      <c r="AM62" s="100">
        <v>0.30055541470000002</v>
      </c>
      <c r="AN62" s="100">
        <v>1.0922892859</v>
      </c>
      <c r="AO62" s="100">
        <v>0.92417718059999998</v>
      </c>
      <c r="AP62" s="100">
        <v>1.2909817609000001</v>
      </c>
      <c r="AQ62" s="100">
        <v>1.8566899999999999E-32</v>
      </c>
      <c r="AR62" s="100">
        <v>2.8770773426999998</v>
      </c>
      <c r="AS62" s="100">
        <v>2.4161341758999999</v>
      </c>
      <c r="AT62" s="100">
        <v>3.4259579282999999</v>
      </c>
      <c r="AU62" s="99">
        <v>1</v>
      </c>
      <c r="AV62" s="99">
        <v>2</v>
      </c>
      <c r="AW62" s="99">
        <v>3</v>
      </c>
      <c r="AX62" s="99" t="s">
        <v>227</v>
      </c>
      <c r="AY62" s="99" t="s">
        <v>28</v>
      </c>
      <c r="AZ62" s="99" t="s">
        <v>28</v>
      </c>
      <c r="BA62" s="99" t="s">
        <v>28</v>
      </c>
      <c r="BB62" s="99" t="s">
        <v>28</v>
      </c>
      <c r="BC62" s="111" t="s">
        <v>229</v>
      </c>
      <c r="BD62" s="112">
        <v>1202</v>
      </c>
      <c r="BE62" s="112">
        <v>3462</v>
      </c>
      <c r="BF62" s="112">
        <v>3701</v>
      </c>
    </row>
    <row r="63" spans="1:93" x14ac:dyDescent="0.3">
      <c r="A63" s="9"/>
      <c r="B63" t="s">
        <v>92</v>
      </c>
      <c r="C63" s="99">
        <v>877</v>
      </c>
      <c r="D63" s="109">
        <v>4720</v>
      </c>
      <c r="E63" s="110">
        <v>175.14454637</v>
      </c>
      <c r="F63" s="100">
        <v>147.20051899000001</v>
      </c>
      <c r="G63" s="100">
        <v>208.39336936000001</v>
      </c>
      <c r="H63" s="100">
        <v>6.0945900000000002E-5</v>
      </c>
      <c r="I63" s="102">
        <v>185.80508474999999</v>
      </c>
      <c r="J63" s="100">
        <v>173.90599796000001</v>
      </c>
      <c r="K63" s="100">
        <v>198.51833705000001</v>
      </c>
      <c r="L63" s="100">
        <v>1.4269530313000001</v>
      </c>
      <c r="M63" s="100">
        <v>1.1992849970999999</v>
      </c>
      <c r="N63" s="100">
        <v>1.6978407622</v>
      </c>
      <c r="O63" s="109">
        <v>3596</v>
      </c>
      <c r="P63" s="109">
        <v>4759</v>
      </c>
      <c r="Q63" s="110">
        <v>700.56710955000005</v>
      </c>
      <c r="R63" s="100">
        <v>595.90913759</v>
      </c>
      <c r="S63" s="100">
        <v>823.60588892999999</v>
      </c>
      <c r="T63" s="100">
        <v>4.2331070000000002E-30</v>
      </c>
      <c r="U63" s="102">
        <v>755.62092876999998</v>
      </c>
      <c r="V63" s="100">
        <v>731.32327898000005</v>
      </c>
      <c r="W63" s="100">
        <v>780.72584916000005</v>
      </c>
      <c r="X63" s="100">
        <v>2.5625981401</v>
      </c>
      <c r="Y63" s="100">
        <v>2.1797706842000002</v>
      </c>
      <c r="Z63" s="100">
        <v>3.0126605866</v>
      </c>
      <c r="AA63" s="109">
        <v>4085</v>
      </c>
      <c r="AB63" s="109">
        <v>4876</v>
      </c>
      <c r="AC63" s="110">
        <v>794.18243327000005</v>
      </c>
      <c r="AD63" s="100">
        <v>675.75213056999996</v>
      </c>
      <c r="AE63" s="100">
        <v>933.36847754999997</v>
      </c>
      <c r="AF63" s="100">
        <v>5.3793180000000003E-39</v>
      </c>
      <c r="AG63" s="102">
        <v>837.77686628000004</v>
      </c>
      <c r="AH63" s="100">
        <v>812.47581996999998</v>
      </c>
      <c r="AI63" s="100">
        <v>863.86580428000002</v>
      </c>
      <c r="AJ63" s="100">
        <v>2.9337197911000001</v>
      </c>
      <c r="AK63" s="100">
        <v>2.4962367793000002</v>
      </c>
      <c r="AL63" s="100">
        <v>3.4478747706999999</v>
      </c>
      <c r="AM63" s="100">
        <v>0.13875625750000001</v>
      </c>
      <c r="AN63" s="100">
        <v>1.1336279171999999</v>
      </c>
      <c r="AO63" s="100">
        <v>0.96018866290000005</v>
      </c>
      <c r="AP63" s="100">
        <v>1.338395572</v>
      </c>
      <c r="AQ63" s="100">
        <v>1.003166E-52</v>
      </c>
      <c r="AR63" s="100">
        <v>3.9999367611999999</v>
      </c>
      <c r="AS63" s="100">
        <v>3.3484168641999998</v>
      </c>
      <c r="AT63" s="100">
        <v>4.7782264702999999</v>
      </c>
      <c r="AU63" s="99">
        <v>1</v>
      </c>
      <c r="AV63" s="99">
        <v>2</v>
      </c>
      <c r="AW63" s="99">
        <v>3</v>
      </c>
      <c r="AX63" s="99" t="s">
        <v>227</v>
      </c>
      <c r="AY63" s="99" t="s">
        <v>28</v>
      </c>
      <c r="AZ63" s="99" t="s">
        <v>28</v>
      </c>
      <c r="BA63" s="99" t="s">
        <v>28</v>
      </c>
      <c r="BB63" s="99" t="s">
        <v>28</v>
      </c>
      <c r="BC63" s="111" t="s">
        <v>229</v>
      </c>
      <c r="BD63" s="112">
        <v>877</v>
      </c>
      <c r="BE63" s="112">
        <v>3596</v>
      </c>
      <c r="BF63" s="112">
        <v>4085</v>
      </c>
    </row>
    <row r="64" spans="1:93" x14ac:dyDescent="0.3">
      <c r="A64" s="9"/>
      <c r="B64" t="s">
        <v>95</v>
      </c>
      <c r="C64" s="99">
        <v>442</v>
      </c>
      <c r="D64" s="109">
        <v>2775</v>
      </c>
      <c r="E64" s="110">
        <v>151.56974771</v>
      </c>
      <c r="F64" s="100">
        <v>125.81863202</v>
      </c>
      <c r="G64" s="100">
        <v>182.59130664</v>
      </c>
      <c r="H64" s="100">
        <v>2.6371085400000001E-2</v>
      </c>
      <c r="I64" s="102">
        <v>159.27927928</v>
      </c>
      <c r="J64" s="100">
        <v>145.10145030999999</v>
      </c>
      <c r="K64" s="100">
        <v>174.84242062000001</v>
      </c>
      <c r="L64" s="100">
        <v>1.2348823609999999</v>
      </c>
      <c r="M64" s="100">
        <v>1.0250806095</v>
      </c>
      <c r="N64" s="100">
        <v>1.4876239307000001</v>
      </c>
      <c r="O64" s="109">
        <v>2113</v>
      </c>
      <c r="P64" s="109">
        <v>2805</v>
      </c>
      <c r="Q64" s="110">
        <v>728.82046476000005</v>
      </c>
      <c r="R64" s="100">
        <v>618.00730474</v>
      </c>
      <c r="S64" s="100">
        <v>859.50322233999998</v>
      </c>
      <c r="T64" s="100">
        <v>2.2208759999999999E-31</v>
      </c>
      <c r="U64" s="102">
        <v>753.29768271</v>
      </c>
      <c r="V64" s="100">
        <v>721.85358659999997</v>
      </c>
      <c r="W64" s="100">
        <v>786.11149035000005</v>
      </c>
      <c r="X64" s="100">
        <v>2.6659458345</v>
      </c>
      <c r="Y64" s="100">
        <v>2.2606033713999998</v>
      </c>
      <c r="Z64" s="100">
        <v>3.1439691201</v>
      </c>
      <c r="AA64" s="109">
        <v>2080</v>
      </c>
      <c r="AB64" s="109">
        <v>2760</v>
      </c>
      <c r="AC64" s="110">
        <v>711.76600962999999</v>
      </c>
      <c r="AD64" s="100">
        <v>603.70097109999995</v>
      </c>
      <c r="AE64" s="100">
        <v>839.17514915000004</v>
      </c>
      <c r="AF64" s="100">
        <v>1.2291899999999999E-30</v>
      </c>
      <c r="AG64" s="102">
        <v>753.62318841000001</v>
      </c>
      <c r="AH64" s="100">
        <v>721.92224538000005</v>
      </c>
      <c r="AI64" s="100">
        <v>786.71617856</v>
      </c>
      <c r="AJ64" s="100">
        <v>2.6292724967000001</v>
      </c>
      <c r="AK64" s="100">
        <v>2.2300788996000001</v>
      </c>
      <c r="AL64" s="100">
        <v>3.0999234434999998</v>
      </c>
      <c r="AM64" s="100">
        <v>0.78746130989999996</v>
      </c>
      <c r="AN64" s="100">
        <v>0.97659992279999996</v>
      </c>
      <c r="AO64" s="100">
        <v>0.82216781159999996</v>
      </c>
      <c r="AP64" s="100">
        <v>1.160039831</v>
      </c>
      <c r="AQ64" s="100">
        <v>1.7269259999999999E-57</v>
      </c>
      <c r="AR64" s="100">
        <v>4.8084824036000002</v>
      </c>
      <c r="AS64" s="100">
        <v>3.9661166307000002</v>
      </c>
      <c r="AT64" s="100">
        <v>5.8297587234000003</v>
      </c>
      <c r="AU64" s="99" t="s">
        <v>28</v>
      </c>
      <c r="AV64" s="99">
        <v>2</v>
      </c>
      <c r="AW64" s="99">
        <v>3</v>
      </c>
      <c r="AX64" s="99" t="s">
        <v>227</v>
      </c>
      <c r="AY64" s="99" t="s">
        <v>28</v>
      </c>
      <c r="AZ64" s="99" t="s">
        <v>28</v>
      </c>
      <c r="BA64" s="99" t="s">
        <v>28</v>
      </c>
      <c r="BB64" s="99" t="s">
        <v>28</v>
      </c>
      <c r="BC64" s="111" t="s">
        <v>432</v>
      </c>
      <c r="BD64" s="112">
        <v>442</v>
      </c>
      <c r="BE64" s="112">
        <v>2113</v>
      </c>
      <c r="BF64" s="112">
        <v>2080</v>
      </c>
    </row>
    <row r="65" spans="1:93" x14ac:dyDescent="0.3">
      <c r="A65" s="9"/>
      <c r="B65" t="s">
        <v>94</v>
      </c>
      <c r="C65" s="99">
        <v>857</v>
      </c>
      <c r="D65" s="109">
        <v>2869</v>
      </c>
      <c r="E65" s="110">
        <v>301.42885960000001</v>
      </c>
      <c r="F65" s="100">
        <v>253.31767151</v>
      </c>
      <c r="G65" s="100">
        <v>358.67753268000001</v>
      </c>
      <c r="H65" s="100">
        <v>4.1991800000000004E-24</v>
      </c>
      <c r="I65" s="102">
        <v>298.71035203999998</v>
      </c>
      <c r="J65" s="100">
        <v>279.36615007</v>
      </c>
      <c r="K65" s="100">
        <v>319.39400816</v>
      </c>
      <c r="L65" s="100">
        <v>2.4558276798000001</v>
      </c>
      <c r="M65" s="100">
        <v>2.0638519825000001</v>
      </c>
      <c r="N65" s="100">
        <v>2.9222490972999999</v>
      </c>
      <c r="O65" s="109">
        <v>2482</v>
      </c>
      <c r="P65" s="109">
        <v>3007</v>
      </c>
      <c r="Q65" s="110">
        <v>835.43512759999999</v>
      </c>
      <c r="R65" s="100">
        <v>709.36473337999996</v>
      </c>
      <c r="S65" s="100">
        <v>983.91112439999995</v>
      </c>
      <c r="T65" s="100">
        <v>7.4682300000000004E-41</v>
      </c>
      <c r="U65" s="102">
        <v>825.40738277000003</v>
      </c>
      <c r="V65" s="100">
        <v>793.56535381000003</v>
      </c>
      <c r="W65" s="100">
        <v>858.52708194000002</v>
      </c>
      <c r="X65" s="100">
        <v>3.0559306524999998</v>
      </c>
      <c r="Y65" s="100">
        <v>2.5947788893000001</v>
      </c>
      <c r="Z65" s="100">
        <v>3.5990396681000001</v>
      </c>
      <c r="AA65" s="109">
        <v>1145</v>
      </c>
      <c r="AB65" s="109">
        <v>3261</v>
      </c>
      <c r="AC65" s="110">
        <v>357.34199675999997</v>
      </c>
      <c r="AD65" s="100">
        <v>301.60900492000002</v>
      </c>
      <c r="AE65" s="100">
        <v>423.37364124999999</v>
      </c>
      <c r="AF65" s="100">
        <v>1.3302641000000001E-3</v>
      </c>
      <c r="AG65" s="102">
        <v>351.11928855999997</v>
      </c>
      <c r="AH65" s="100">
        <v>331.35946374999997</v>
      </c>
      <c r="AI65" s="100">
        <v>372.05744300999999</v>
      </c>
      <c r="AJ65" s="100">
        <v>1.3200257826999999</v>
      </c>
      <c r="AK65" s="100">
        <v>1.1141474173000001</v>
      </c>
      <c r="AL65" s="100">
        <v>1.5639474991</v>
      </c>
      <c r="AM65" s="100">
        <v>2.51987E-21</v>
      </c>
      <c r="AN65" s="100">
        <v>0.42773159150000001</v>
      </c>
      <c r="AO65" s="100">
        <v>0.35885964580000002</v>
      </c>
      <c r="AP65" s="100">
        <v>0.50982136489999996</v>
      </c>
      <c r="AQ65" s="100">
        <v>8.843834E-29</v>
      </c>
      <c r="AR65" s="100">
        <v>2.7715830816999998</v>
      </c>
      <c r="AS65" s="100">
        <v>2.3161840500999999</v>
      </c>
      <c r="AT65" s="100">
        <v>3.3165208862000002</v>
      </c>
      <c r="AU65" s="99">
        <v>1</v>
      </c>
      <c r="AV65" s="99">
        <v>2</v>
      </c>
      <c r="AW65" s="99">
        <v>3</v>
      </c>
      <c r="AX65" s="99" t="s">
        <v>227</v>
      </c>
      <c r="AY65" s="99" t="s">
        <v>228</v>
      </c>
      <c r="AZ65" s="99" t="s">
        <v>28</v>
      </c>
      <c r="BA65" s="99" t="s">
        <v>28</v>
      </c>
      <c r="BB65" s="99" t="s">
        <v>28</v>
      </c>
      <c r="BC65" s="111" t="s">
        <v>427</v>
      </c>
      <c r="BD65" s="112">
        <v>857</v>
      </c>
      <c r="BE65" s="112">
        <v>2482</v>
      </c>
      <c r="BF65" s="112">
        <v>1145</v>
      </c>
    </row>
    <row r="66" spans="1:93" x14ac:dyDescent="0.3">
      <c r="A66" s="9"/>
      <c r="B66" t="s">
        <v>93</v>
      </c>
      <c r="C66" s="99">
        <v>816</v>
      </c>
      <c r="D66" s="109">
        <v>3576</v>
      </c>
      <c r="E66" s="110">
        <v>222.31337006999999</v>
      </c>
      <c r="F66" s="100">
        <v>186.28292424</v>
      </c>
      <c r="G66" s="100">
        <v>265.31274788000002</v>
      </c>
      <c r="H66" s="100">
        <v>4.568831E-11</v>
      </c>
      <c r="I66" s="102">
        <v>228.18791945999999</v>
      </c>
      <c r="J66" s="100">
        <v>213.05642449000001</v>
      </c>
      <c r="K66" s="100">
        <v>244.39406937999999</v>
      </c>
      <c r="L66" s="100">
        <v>1.8112510147000001</v>
      </c>
      <c r="M66" s="100">
        <v>1.5177006018000001</v>
      </c>
      <c r="N66" s="100">
        <v>2.1615793223000002</v>
      </c>
      <c r="O66" s="109">
        <v>3094</v>
      </c>
      <c r="P66" s="109">
        <v>3631</v>
      </c>
      <c r="Q66" s="110">
        <v>851.01184254999998</v>
      </c>
      <c r="R66" s="100">
        <v>722.44750468999996</v>
      </c>
      <c r="S66" s="100">
        <v>1002.4550593</v>
      </c>
      <c r="T66" s="100">
        <v>4.6431120000000003E-42</v>
      </c>
      <c r="U66" s="102">
        <v>852.10685761000002</v>
      </c>
      <c r="V66" s="100">
        <v>822.60475019</v>
      </c>
      <c r="W66" s="100">
        <v>882.66703617999997</v>
      </c>
      <c r="X66" s="100">
        <v>3.1129085781999999</v>
      </c>
      <c r="Y66" s="100">
        <v>2.6426342411000001</v>
      </c>
      <c r="Z66" s="100">
        <v>3.6668713611000001</v>
      </c>
      <c r="AA66" s="109">
        <v>3026</v>
      </c>
      <c r="AB66" s="109">
        <v>3677</v>
      </c>
      <c r="AC66" s="110">
        <v>799.23589257000003</v>
      </c>
      <c r="AD66" s="100">
        <v>678.27747859999999</v>
      </c>
      <c r="AE66" s="100">
        <v>941.76503291999995</v>
      </c>
      <c r="AF66" s="100">
        <v>3.0299059999999998E-38</v>
      </c>
      <c r="AG66" s="102">
        <v>822.95349469999996</v>
      </c>
      <c r="AH66" s="100">
        <v>794.1480239</v>
      </c>
      <c r="AI66" s="100">
        <v>852.80380237999998</v>
      </c>
      <c r="AJ66" s="100">
        <v>2.9523873326999999</v>
      </c>
      <c r="AK66" s="100">
        <v>2.5055654462999999</v>
      </c>
      <c r="AL66" s="100">
        <v>3.4788917506999999</v>
      </c>
      <c r="AM66" s="100">
        <v>0.47052071039999999</v>
      </c>
      <c r="AN66" s="100">
        <v>0.93915954229999998</v>
      </c>
      <c r="AO66" s="100">
        <v>0.79195242730000004</v>
      </c>
      <c r="AP66" s="100">
        <v>1.1137293295999999</v>
      </c>
      <c r="AQ66" s="100">
        <v>4.1349200000000002E-47</v>
      </c>
      <c r="AR66" s="100">
        <v>3.8279831854999999</v>
      </c>
      <c r="AS66" s="100">
        <v>3.1893930667000001</v>
      </c>
      <c r="AT66" s="100">
        <v>4.5944337878999999</v>
      </c>
      <c r="AU66" s="99">
        <v>1</v>
      </c>
      <c r="AV66" s="99">
        <v>2</v>
      </c>
      <c r="AW66" s="99">
        <v>3</v>
      </c>
      <c r="AX66" s="99" t="s">
        <v>227</v>
      </c>
      <c r="AY66" s="99" t="s">
        <v>28</v>
      </c>
      <c r="AZ66" s="99" t="s">
        <v>28</v>
      </c>
      <c r="BA66" s="99" t="s">
        <v>28</v>
      </c>
      <c r="BB66" s="99" t="s">
        <v>28</v>
      </c>
      <c r="BC66" s="111" t="s">
        <v>229</v>
      </c>
      <c r="BD66" s="112">
        <v>816</v>
      </c>
      <c r="BE66" s="112">
        <v>3094</v>
      </c>
      <c r="BF66" s="112">
        <v>3026</v>
      </c>
      <c r="BQ66" s="46"/>
      <c r="CC66" s="4"/>
      <c r="CO66" s="4"/>
    </row>
    <row r="67" spans="1:93" x14ac:dyDescent="0.3">
      <c r="A67" s="9"/>
      <c r="B67" t="s">
        <v>133</v>
      </c>
      <c r="C67" s="99">
        <v>821</v>
      </c>
      <c r="D67" s="109">
        <v>4259</v>
      </c>
      <c r="E67" s="110">
        <v>189.28507658000001</v>
      </c>
      <c r="F67" s="100">
        <v>158.45413933</v>
      </c>
      <c r="G67" s="100">
        <v>226.11488955999999</v>
      </c>
      <c r="H67" s="100">
        <v>1.7929296E-6</v>
      </c>
      <c r="I67" s="102">
        <v>192.76825546000001</v>
      </c>
      <c r="J67" s="100">
        <v>180.02315902000001</v>
      </c>
      <c r="K67" s="100">
        <v>206.41566627</v>
      </c>
      <c r="L67" s="100">
        <v>1.5421600010000001</v>
      </c>
      <c r="M67" s="100">
        <v>1.2909714811999999</v>
      </c>
      <c r="N67" s="100">
        <v>1.8422230880999999</v>
      </c>
      <c r="O67" s="109">
        <v>3090</v>
      </c>
      <c r="P67" s="109">
        <v>4105</v>
      </c>
      <c r="Q67" s="110">
        <v>734.77578502999995</v>
      </c>
      <c r="R67" s="100">
        <v>623.20470009999997</v>
      </c>
      <c r="S67" s="100">
        <v>866.32121705999998</v>
      </c>
      <c r="T67" s="100">
        <v>5.8163630000000005E-32</v>
      </c>
      <c r="U67" s="102">
        <v>752.74056028999996</v>
      </c>
      <c r="V67" s="100">
        <v>726.66219941999998</v>
      </c>
      <c r="W67" s="100">
        <v>779.75481807999995</v>
      </c>
      <c r="X67" s="100">
        <v>2.6877297470000001</v>
      </c>
      <c r="Y67" s="100">
        <v>2.2796148771999998</v>
      </c>
      <c r="Z67" s="100">
        <v>3.1689086018000001</v>
      </c>
      <c r="AA67" s="109">
        <v>3198</v>
      </c>
      <c r="AB67" s="109">
        <v>4129</v>
      </c>
      <c r="AC67" s="110">
        <v>741.54838331999997</v>
      </c>
      <c r="AD67" s="100">
        <v>629.26099784999997</v>
      </c>
      <c r="AE67" s="100">
        <v>873.87269619000006</v>
      </c>
      <c r="AF67" s="100">
        <v>2.5092430000000001E-33</v>
      </c>
      <c r="AG67" s="102">
        <v>774.52167595000003</v>
      </c>
      <c r="AH67" s="100">
        <v>748.13782456000001</v>
      </c>
      <c r="AI67" s="100">
        <v>801.83598104999999</v>
      </c>
      <c r="AJ67" s="100">
        <v>2.7392889557000002</v>
      </c>
      <c r="AK67" s="100">
        <v>2.3244979565000001</v>
      </c>
      <c r="AL67" s="100">
        <v>3.228096614</v>
      </c>
      <c r="AM67" s="100">
        <v>0.91645492520000005</v>
      </c>
      <c r="AN67" s="100">
        <v>1.0092172312000001</v>
      </c>
      <c r="AO67" s="100">
        <v>0.8502273373</v>
      </c>
      <c r="AP67" s="100">
        <v>1.1979377457</v>
      </c>
      <c r="AQ67" s="100">
        <v>3.318689E-47</v>
      </c>
      <c r="AR67" s="100">
        <v>3.8818474140000001</v>
      </c>
      <c r="AS67" s="100">
        <v>3.2287589113999999</v>
      </c>
      <c r="AT67" s="100">
        <v>4.6670376325999996</v>
      </c>
      <c r="AU67" s="99">
        <v>1</v>
      </c>
      <c r="AV67" s="99">
        <v>2</v>
      </c>
      <c r="AW67" s="99">
        <v>3</v>
      </c>
      <c r="AX67" s="99" t="s">
        <v>227</v>
      </c>
      <c r="AY67" s="99" t="s">
        <v>28</v>
      </c>
      <c r="AZ67" s="99" t="s">
        <v>28</v>
      </c>
      <c r="BA67" s="99" t="s">
        <v>28</v>
      </c>
      <c r="BB67" s="99" t="s">
        <v>28</v>
      </c>
      <c r="BC67" s="111" t="s">
        <v>229</v>
      </c>
      <c r="BD67" s="112">
        <v>821</v>
      </c>
      <c r="BE67" s="112">
        <v>3090</v>
      </c>
      <c r="BF67" s="112">
        <v>3198</v>
      </c>
      <c r="BQ67" s="46"/>
    </row>
    <row r="68" spans="1:93" x14ac:dyDescent="0.3">
      <c r="A68" s="9"/>
      <c r="B68" t="s">
        <v>96</v>
      </c>
      <c r="C68" s="99">
        <v>1210</v>
      </c>
      <c r="D68" s="109">
        <v>4228</v>
      </c>
      <c r="E68" s="110">
        <v>308.26932369999997</v>
      </c>
      <c r="F68" s="100">
        <v>260.01505347</v>
      </c>
      <c r="G68" s="100">
        <v>365.47874696999997</v>
      </c>
      <c r="H68" s="100">
        <v>2.8959500000000002E-26</v>
      </c>
      <c r="I68" s="102">
        <v>286.18732261000002</v>
      </c>
      <c r="J68" s="100">
        <v>270.50797158</v>
      </c>
      <c r="K68" s="100">
        <v>302.77548991999998</v>
      </c>
      <c r="L68" s="100">
        <v>2.5115589097000002</v>
      </c>
      <c r="M68" s="100">
        <v>2.1184174809999998</v>
      </c>
      <c r="N68" s="100">
        <v>2.9776605477000002</v>
      </c>
      <c r="O68" s="109">
        <v>3865</v>
      </c>
      <c r="P68" s="109">
        <v>4955</v>
      </c>
      <c r="Q68" s="110">
        <v>837.47876197999994</v>
      </c>
      <c r="R68" s="100">
        <v>712.47204495000005</v>
      </c>
      <c r="S68" s="100">
        <v>984.41852101999996</v>
      </c>
      <c r="T68" s="100">
        <v>5.7479329999999997E-42</v>
      </c>
      <c r="U68" s="102">
        <v>780.02018163000002</v>
      </c>
      <c r="V68" s="100">
        <v>755.81260517999999</v>
      </c>
      <c r="W68" s="100">
        <v>805.00309148999997</v>
      </c>
      <c r="X68" s="100">
        <v>3.0634060443000002</v>
      </c>
      <c r="Y68" s="100">
        <v>2.6061450965000001</v>
      </c>
      <c r="Z68" s="100">
        <v>3.6008956696999999</v>
      </c>
      <c r="AA68" s="109">
        <v>2231</v>
      </c>
      <c r="AB68" s="109">
        <v>5333</v>
      </c>
      <c r="AC68" s="110">
        <v>455.89898405999998</v>
      </c>
      <c r="AD68" s="100">
        <v>386.47760641000002</v>
      </c>
      <c r="AE68" s="100">
        <v>537.79023730999995</v>
      </c>
      <c r="AF68" s="100">
        <v>6.2472869999999997E-10</v>
      </c>
      <c r="AG68" s="102">
        <v>418.33864617</v>
      </c>
      <c r="AH68" s="100">
        <v>401.33481153000002</v>
      </c>
      <c r="AI68" s="100">
        <v>436.06290271</v>
      </c>
      <c r="AJ68" s="100">
        <v>1.6840965202</v>
      </c>
      <c r="AK68" s="100">
        <v>1.4276530873</v>
      </c>
      <c r="AL68" s="100">
        <v>1.9866038288000001</v>
      </c>
      <c r="AM68" s="100">
        <v>2.052393E-12</v>
      </c>
      <c r="AN68" s="100">
        <v>0.54437080049999997</v>
      </c>
      <c r="AO68" s="100">
        <v>0.45948515420000002</v>
      </c>
      <c r="AP68" s="100">
        <v>0.64493828740000003</v>
      </c>
      <c r="AQ68" s="100">
        <v>2.4056779999999999E-29</v>
      </c>
      <c r="AR68" s="100">
        <v>2.7167113222000001</v>
      </c>
      <c r="AS68" s="100">
        <v>2.2824554358000002</v>
      </c>
      <c r="AT68" s="100">
        <v>3.2335879563000001</v>
      </c>
      <c r="AU68" s="99">
        <v>1</v>
      </c>
      <c r="AV68" s="99">
        <v>2</v>
      </c>
      <c r="AW68" s="99">
        <v>3</v>
      </c>
      <c r="AX68" s="99" t="s">
        <v>227</v>
      </c>
      <c r="AY68" s="99" t="s">
        <v>228</v>
      </c>
      <c r="AZ68" s="99" t="s">
        <v>28</v>
      </c>
      <c r="BA68" s="99" t="s">
        <v>28</v>
      </c>
      <c r="BB68" s="99" t="s">
        <v>28</v>
      </c>
      <c r="BC68" s="111" t="s">
        <v>427</v>
      </c>
      <c r="BD68" s="112">
        <v>1210</v>
      </c>
      <c r="BE68" s="112">
        <v>3865</v>
      </c>
      <c r="BF68" s="112">
        <v>2231</v>
      </c>
    </row>
    <row r="69" spans="1:93" s="3" customFormat="1" x14ac:dyDescent="0.3">
      <c r="A69" s="9"/>
      <c r="B69" s="3" t="s">
        <v>184</v>
      </c>
      <c r="C69" s="105">
        <v>549</v>
      </c>
      <c r="D69" s="106">
        <v>4145</v>
      </c>
      <c r="E69" s="101">
        <v>134.79526457</v>
      </c>
      <c r="F69" s="107">
        <v>111.95485397</v>
      </c>
      <c r="G69" s="107">
        <v>162.29544953000001</v>
      </c>
      <c r="H69" s="107">
        <v>0.32265308149999999</v>
      </c>
      <c r="I69" s="108">
        <v>132.44873340999999</v>
      </c>
      <c r="J69" s="107">
        <v>121.82022938999999</v>
      </c>
      <c r="K69" s="107">
        <v>144.00454728</v>
      </c>
      <c r="L69" s="107">
        <v>1.0982158188</v>
      </c>
      <c r="M69" s="107">
        <v>0.9121284194</v>
      </c>
      <c r="N69" s="107">
        <v>1.3222677410000001</v>
      </c>
      <c r="O69" s="106">
        <v>2254</v>
      </c>
      <c r="P69" s="106">
        <v>4172</v>
      </c>
      <c r="Q69" s="101">
        <v>535.61123513999996</v>
      </c>
      <c r="R69" s="107">
        <v>453.01235126</v>
      </c>
      <c r="S69" s="107">
        <v>633.27058173</v>
      </c>
      <c r="T69" s="107">
        <v>3.543991E-15</v>
      </c>
      <c r="U69" s="108">
        <v>540.26845637999998</v>
      </c>
      <c r="V69" s="107">
        <v>518.41867480999997</v>
      </c>
      <c r="W69" s="107">
        <v>563.03914024999995</v>
      </c>
      <c r="X69" s="107">
        <v>1.9592075282000001</v>
      </c>
      <c r="Y69" s="107">
        <v>1.6570698124000001</v>
      </c>
      <c r="Z69" s="107">
        <v>2.3164347751999999</v>
      </c>
      <c r="AA69" s="106">
        <v>2985</v>
      </c>
      <c r="AB69" s="106">
        <v>4105</v>
      </c>
      <c r="AC69" s="101">
        <v>678.49174287999995</v>
      </c>
      <c r="AD69" s="107">
        <v>575.48012860999995</v>
      </c>
      <c r="AE69" s="107">
        <v>799.94255625999995</v>
      </c>
      <c r="AF69" s="107">
        <v>7.7187430000000001E-28</v>
      </c>
      <c r="AG69" s="108">
        <v>727.16199756000003</v>
      </c>
      <c r="AH69" s="107">
        <v>701.53837584999997</v>
      </c>
      <c r="AI69" s="107">
        <v>753.72151959999997</v>
      </c>
      <c r="AJ69" s="107">
        <v>2.5063569412</v>
      </c>
      <c r="AK69" s="107">
        <v>2.1258307563000001</v>
      </c>
      <c r="AL69" s="107">
        <v>2.9549977571000001</v>
      </c>
      <c r="AM69" s="107">
        <v>7.9289892999999997E-3</v>
      </c>
      <c r="AN69" s="107">
        <v>1.2667615957</v>
      </c>
      <c r="AO69" s="107">
        <v>1.0638639878</v>
      </c>
      <c r="AP69" s="107">
        <v>1.5083553524</v>
      </c>
      <c r="AQ69" s="107">
        <v>4.676163E-44</v>
      </c>
      <c r="AR69" s="107">
        <v>3.973516702</v>
      </c>
      <c r="AS69" s="107">
        <v>3.2720529477000002</v>
      </c>
      <c r="AT69" s="107">
        <v>4.8253604796999996</v>
      </c>
      <c r="AU69" s="105" t="s">
        <v>28</v>
      </c>
      <c r="AV69" s="105">
        <v>2</v>
      </c>
      <c r="AW69" s="105">
        <v>3</v>
      </c>
      <c r="AX69" s="105" t="s">
        <v>227</v>
      </c>
      <c r="AY69" s="105" t="s">
        <v>28</v>
      </c>
      <c r="AZ69" s="105" t="s">
        <v>28</v>
      </c>
      <c r="BA69" s="105" t="s">
        <v>28</v>
      </c>
      <c r="BB69" s="105" t="s">
        <v>28</v>
      </c>
      <c r="BC69" s="103" t="s">
        <v>432</v>
      </c>
      <c r="BD69" s="104">
        <v>549</v>
      </c>
      <c r="BE69" s="104">
        <v>2254</v>
      </c>
      <c r="BF69" s="104">
        <v>2985</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9">
        <v>115</v>
      </c>
      <c r="D70" s="109">
        <v>485</v>
      </c>
      <c r="E70" s="110">
        <v>291.73542286999998</v>
      </c>
      <c r="F70" s="100">
        <v>225.31600804999999</v>
      </c>
      <c r="G70" s="100">
        <v>377.73417741999998</v>
      </c>
      <c r="H70" s="100">
        <v>5.0873149999999997E-11</v>
      </c>
      <c r="I70" s="102">
        <v>237.11340206</v>
      </c>
      <c r="J70" s="100">
        <v>197.50638885999999</v>
      </c>
      <c r="K70" s="100">
        <v>284.66302159999998</v>
      </c>
      <c r="L70" s="100">
        <v>2.3768524606999999</v>
      </c>
      <c r="M70" s="100">
        <v>1.8357143705000001</v>
      </c>
      <c r="N70" s="100">
        <v>3.0775090670999998</v>
      </c>
      <c r="O70" s="109">
        <v>566</v>
      </c>
      <c r="P70" s="109">
        <v>487</v>
      </c>
      <c r="Q70" s="110">
        <v>1337.0113656999999</v>
      </c>
      <c r="R70" s="100">
        <v>1102.9372139</v>
      </c>
      <c r="S70" s="100">
        <v>1620.7626052000001</v>
      </c>
      <c r="T70" s="100">
        <v>8.9177870000000004E-59</v>
      </c>
      <c r="U70" s="102">
        <v>1162.2176591</v>
      </c>
      <c r="V70" s="100">
        <v>1070.3080712000001</v>
      </c>
      <c r="W70" s="100">
        <v>1262.0197152000001</v>
      </c>
      <c r="X70" s="100">
        <v>4.8906418706999997</v>
      </c>
      <c r="Y70" s="100">
        <v>4.0344241320999998</v>
      </c>
      <c r="Z70" s="100">
        <v>5.9285729819000004</v>
      </c>
      <c r="AA70" s="109">
        <v>452</v>
      </c>
      <c r="AB70" s="109">
        <v>431</v>
      </c>
      <c r="AC70" s="110">
        <v>1174.6699530999999</v>
      </c>
      <c r="AD70" s="100">
        <v>966.67409382000005</v>
      </c>
      <c r="AE70" s="100">
        <v>1427.4195487</v>
      </c>
      <c r="AF70" s="100">
        <v>2.613693E-49</v>
      </c>
      <c r="AG70" s="102">
        <v>1048.7238979000001</v>
      </c>
      <c r="AH70" s="100">
        <v>956.36574432999998</v>
      </c>
      <c r="AI70" s="100">
        <v>1150.0012632</v>
      </c>
      <c r="AJ70" s="100">
        <v>4.3392454240999996</v>
      </c>
      <c r="AK70" s="100">
        <v>3.5709061317000002</v>
      </c>
      <c r="AL70" s="100">
        <v>5.2729055754000003</v>
      </c>
      <c r="AM70" s="100">
        <v>0.2577352121</v>
      </c>
      <c r="AN70" s="100">
        <v>0.87857888360000003</v>
      </c>
      <c r="AO70" s="100">
        <v>0.70213594040000005</v>
      </c>
      <c r="AP70" s="100">
        <v>1.0993609789000001</v>
      </c>
      <c r="AQ70" s="100">
        <v>2.383744E-26</v>
      </c>
      <c r="AR70" s="100">
        <v>4.5829586018999997</v>
      </c>
      <c r="AS70" s="100">
        <v>3.4604977319999999</v>
      </c>
      <c r="AT70" s="100">
        <v>6.0695053641000003</v>
      </c>
      <c r="AU70" s="99">
        <v>1</v>
      </c>
      <c r="AV70" s="99">
        <v>2</v>
      </c>
      <c r="AW70" s="99">
        <v>3</v>
      </c>
      <c r="AX70" s="99" t="s">
        <v>227</v>
      </c>
      <c r="AY70" s="99" t="s">
        <v>28</v>
      </c>
      <c r="AZ70" s="99" t="s">
        <v>28</v>
      </c>
      <c r="BA70" s="99" t="s">
        <v>28</v>
      </c>
      <c r="BB70" s="99" t="s">
        <v>28</v>
      </c>
      <c r="BC70" s="111" t="s">
        <v>229</v>
      </c>
      <c r="BD70" s="112">
        <v>115</v>
      </c>
      <c r="BE70" s="112">
        <v>566</v>
      </c>
      <c r="BF70" s="112">
        <v>452</v>
      </c>
    </row>
    <row r="71" spans="1:93" x14ac:dyDescent="0.3">
      <c r="A71" s="9"/>
      <c r="B71" t="s">
        <v>185</v>
      </c>
      <c r="C71" s="99">
        <v>1069</v>
      </c>
      <c r="D71" s="109">
        <v>5235</v>
      </c>
      <c r="E71" s="110">
        <v>259.05432122000002</v>
      </c>
      <c r="F71" s="100">
        <v>215.8816587</v>
      </c>
      <c r="G71" s="100">
        <v>310.86078246</v>
      </c>
      <c r="H71" s="100">
        <v>9.7032620000000003E-16</v>
      </c>
      <c r="I71" s="102">
        <v>204.20248329</v>
      </c>
      <c r="J71" s="100">
        <v>192.32106726000001</v>
      </c>
      <c r="K71" s="100">
        <v>216.8179221</v>
      </c>
      <c r="L71" s="100">
        <v>2.1105901187999998</v>
      </c>
      <c r="M71" s="100">
        <v>1.7588500109</v>
      </c>
      <c r="N71" s="100">
        <v>2.5326722701</v>
      </c>
      <c r="O71" s="109">
        <v>3770</v>
      </c>
      <c r="P71" s="109">
        <v>5452</v>
      </c>
      <c r="Q71" s="110">
        <v>780.45710409000003</v>
      </c>
      <c r="R71" s="100">
        <v>659.34499218999997</v>
      </c>
      <c r="S71" s="100">
        <v>923.81575434000001</v>
      </c>
      <c r="T71" s="100">
        <v>3.4159839999999999E-34</v>
      </c>
      <c r="U71" s="102">
        <v>691.48936170000002</v>
      </c>
      <c r="V71" s="100">
        <v>669.76486191000004</v>
      </c>
      <c r="W71" s="100">
        <v>713.91851757999996</v>
      </c>
      <c r="X71" s="100">
        <v>2.8548270338999999</v>
      </c>
      <c r="Y71" s="100">
        <v>2.4118121271000001</v>
      </c>
      <c r="Z71" s="100">
        <v>3.3792173535000001</v>
      </c>
      <c r="AA71" s="109">
        <v>3805</v>
      </c>
      <c r="AB71" s="109">
        <v>5440</v>
      </c>
      <c r="AC71" s="110">
        <v>759.73980029999996</v>
      </c>
      <c r="AD71" s="100">
        <v>642.96397850000005</v>
      </c>
      <c r="AE71" s="100">
        <v>897.72457470999996</v>
      </c>
      <c r="AF71" s="100">
        <v>8.3492689999999997E-34</v>
      </c>
      <c r="AG71" s="102">
        <v>699.44852940999999</v>
      </c>
      <c r="AH71" s="100">
        <v>677.57367495000005</v>
      </c>
      <c r="AI71" s="100">
        <v>722.02959380000004</v>
      </c>
      <c r="AJ71" s="100">
        <v>2.8064882763000001</v>
      </c>
      <c r="AK71" s="100">
        <v>2.3751169375000001</v>
      </c>
      <c r="AL71" s="100">
        <v>3.3162057501</v>
      </c>
      <c r="AM71" s="100">
        <v>0.76663335109999997</v>
      </c>
      <c r="AN71" s="100">
        <v>0.97345491029999998</v>
      </c>
      <c r="AO71" s="100">
        <v>0.81499115430000002</v>
      </c>
      <c r="AP71" s="100">
        <v>1.1627297516999999</v>
      </c>
      <c r="AQ71" s="100">
        <v>2.0784439999999999E-29</v>
      </c>
      <c r="AR71" s="100">
        <v>3.0127160220000002</v>
      </c>
      <c r="AS71" s="100">
        <v>2.4864816466000002</v>
      </c>
      <c r="AT71" s="100">
        <v>3.650321667</v>
      </c>
      <c r="AU71" s="99">
        <v>1</v>
      </c>
      <c r="AV71" s="99">
        <v>2</v>
      </c>
      <c r="AW71" s="99">
        <v>3</v>
      </c>
      <c r="AX71" s="99" t="s">
        <v>227</v>
      </c>
      <c r="AY71" s="99" t="s">
        <v>28</v>
      </c>
      <c r="AZ71" s="99" t="s">
        <v>28</v>
      </c>
      <c r="BA71" s="99" t="s">
        <v>28</v>
      </c>
      <c r="BB71" s="99" t="s">
        <v>28</v>
      </c>
      <c r="BC71" s="111" t="s">
        <v>229</v>
      </c>
      <c r="BD71" s="112">
        <v>1069</v>
      </c>
      <c r="BE71" s="112">
        <v>3770</v>
      </c>
      <c r="BF71" s="112">
        <v>3805</v>
      </c>
    </row>
    <row r="72" spans="1:93" x14ac:dyDescent="0.3">
      <c r="A72" s="9"/>
      <c r="B72" t="s">
        <v>186</v>
      </c>
      <c r="C72" s="99">
        <v>1234</v>
      </c>
      <c r="D72" s="109">
        <v>4550</v>
      </c>
      <c r="E72" s="110">
        <v>279.53958648000003</v>
      </c>
      <c r="F72" s="100">
        <v>234.75122575</v>
      </c>
      <c r="G72" s="100">
        <v>332.87315181999998</v>
      </c>
      <c r="H72" s="100">
        <v>2.501055E-20</v>
      </c>
      <c r="I72" s="102">
        <v>271.20879121000002</v>
      </c>
      <c r="J72" s="100">
        <v>256.49125858000002</v>
      </c>
      <c r="K72" s="100">
        <v>286.77081955</v>
      </c>
      <c r="L72" s="100">
        <v>2.2774894712</v>
      </c>
      <c r="M72" s="100">
        <v>1.9125858049</v>
      </c>
      <c r="N72" s="100">
        <v>2.7120133791000001</v>
      </c>
      <c r="O72" s="109">
        <v>3737</v>
      </c>
      <c r="P72" s="109">
        <v>4699</v>
      </c>
      <c r="Q72" s="110">
        <v>827.03876949999994</v>
      </c>
      <c r="R72" s="100">
        <v>700.90612964000002</v>
      </c>
      <c r="S72" s="100">
        <v>975.86980243999994</v>
      </c>
      <c r="T72" s="100">
        <v>2.8323280000000002E-39</v>
      </c>
      <c r="U72" s="102">
        <v>795.27559054999995</v>
      </c>
      <c r="V72" s="100">
        <v>770.18212254000002</v>
      </c>
      <c r="W72" s="100">
        <v>821.18663418999995</v>
      </c>
      <c r="X72" s="100">
        <v>3.0252176895999998</v>
      </c>
      <c r="Y72" s="100">
        <v>2.5638382386999998</v>
      </c>
      <c r="Z72" s="100">
        <v>3.5696253887</v>
      </c>
      <c r="AA72" s="109">
        <v>4104</v>
      </c>
      <c r="AB72" s="109">
        <v>4806</v>
      </c>
      <c r="AC72" s="110">
        <v>836.16270618999999</v>
      </c>
      <c r="AD72" s="100">
        <v>709.69614966999995</v>
      </c>
      <c r="AE72" s="100">
        <v>985.16537189999997</v>
      </c>
      <c r="AF72" s="100">
        <v>2.0723319999999999E-41</v>
      </c>
      <c r="AG72" s="102">
        <v>853.93258427000001</v>
      </c>
      <c r="AH72" s="100">
        <v>828.20248800000002</v>
      </c>
      <c r="AI72" s="100">
        <v>880.46204766999995</v>
      </c>
      <c r="AJ72" s="100">
        <v>3.0887954416999999</v>
      </c>
      <c r="AK72" s="100">
        <v>2.6216264082</v>
      </c>
      <c r="AL72" s="100">
        <v>3.6392131430000001</v>
      </c>
      <c r="AM72" s="100">
        <v>0.90048202420000001</v>
      </c>
      <c r="AN72" s="100">
        <v>1.0110320544</v>
      </c>
      <c r="AO72" s="100">
        <v>0.85130192029999996</v>
      </c>
      <c r="AP72" s="100">
        <v>1.20073242</v>
      </c>
      <c r="AQ72" s="100">
        <v>1.4151520000000001E-31</v>
      </c>
      <c r="AR72" s="100">
        <v>2.9585747761999999</v>
      </c>
      <c r="AS72" s="100">
        <v>2.466650612</v>
      </c>
      <c r="AT72" s="100">
        <v>3.5486033830000001</v>
      </c>
      <c r="AU72" s="99">
        <v>1</v>
      </c>
      <c r="AV72" s="99">
        <v>2</v>
      </c>
      <c r="AW72" s="99">
        <v>3</v>
      </c>
      <c r="AX72" s="99" t="s">
        <v>227</v>
      </c>
      <c r="AY72" s="99" t="s">
        <v>28</v>
      </c>
      <c r="AZ72" s="99" t="s">
        <v>28</v>
      </c>
      <c r="BA72" s="99" t="s">
        <v>28</v>
      </c>
      <c r="BB72" s="99" t="s">
        <v>28</v>
      </c>
      <c r="BC72" s="111" t="s">
        <v>229</v>
      </c>
      <c r="BD72" s="112">
        <v>1234</v>
      </c>
      <c r="BE72" s="112">
        <v>3737</v>
      </c>
      <c r="BF72" s="112">
        <v>4104</v>
      </c>
    </row>
    <row r="73" spans="1:93" x14ac:dyDescent="0.3">
      <c r="A73" s="9"/>
      <c r="B73" t="s">
        <v>188</v>
      </c>
      <c r="C73" s="99">
        <v>172</v>
      </c>
      <c r="D73" s="109">
        <v>438</v>
      </c>
      <c r="E73" s="110">
        <v>456.52228301000002</v>
      </c>
      <c r="F73" s="100">
        <v>363.55697862</v>
      </c>
      <c r="G73" s="100">
        <v>573.25978359999999</v>
      </c>
      <c r="H73" s="100">
        <v>1.21623E-29</v>
      </c>
      <c r="I73" s="102">
        <v>392.69406393000003</v>
      </c>
      <c r="J73" s="100">
        <v>338.18226397000001</v>
      </c>
      <c r="K73" s="100">
        <v>455.99265329999997</v>
      </c>
      <c r="L73" s="100">
        <v>3.7194184410000002</v>
      </c>
      <c r="M73" s="100">
        <v>2.9620033478000001</v>
      </c>
      <c r="N73" s="100">
        <v>4.6705124589000002</v>
      </c>
      <c r="O73" s="109">
        <v>336</v>
      </c>
      <c r="P73" s="109">
        <v>486</v>
      </c>
      <c r="Q73" s="110">
        <v>783.66927767000004</v>
      </c>
      <c r="R73" s="100">
        <v>641.31359506000001</v>
      </c>
      <c r="S73" s="100">
        <v>957.62438454000005</v>
      </c>
      <c r="T73" s="100">
        <v>7.3260259999999996E-25</v>
      </c>
      <c r="U73" s="102">
        <v>691.35802468999998</v>
      </c>
      <c r="V73" s="100">
        <v>621.24964975</v>
      </c>
      <c r="W73" s="100">
        <v>769.37816945999998</v>
      </c>
      <c r="X73" s="100">
        <v>2.8665768148000002</v>
      </c>
      <c r="Y73" s="100">
        <v>2.3458552414999998</v>
      </c>
      <c r="Z73" s="100">
        <v>3.5028856384</v>
      </c>
      <c r="AA73" s="109">
        <v>422</v>
      </c>
      <c r="AB73" s="109">
        <v>526</v>
      </c>
      <c r="AC73" s="110">
        <v>904.26446231</v>
      </c>
      <c r="AD73" s="100">
        <v>745.53317902000003</v>
      </c>
      <c r="AE73" s="100">
        <v>1096.7911836000001</v>
      </c>
      <c r="AF73" s="100">
        <v>1.7510880000000001E-34</v>
      </c>
      <c r="AG73" s="102">
        <v>802.28136882000001</v>
      </c>
      <c r="AH73" s="100">
        <v>729.27422431000002</v>
      </c>
      <c r="AI73" s="100">
        <v>882.59720870000001</v>
      </c>
      <c r="AJ73" s="100">
        <v>3.3403641763</v>
      </c>
      <c r="AK73" s="100">
        <v>2.7540088406000001</v>
      </c>
      <c r="AL73" s="100">
        <v>4.0515602803000004</v>
      </c>
      <c r="AM73" s="100">
        <v>0.22172686120000001</v>
      </c>
      <c r="AN73" s="100">
        <v>1.1538853035000001</v>
      </c>
      <c r="AO73" s="100">
        <v>0.9171828447</v>
      </c>
      <c r="AP73" s="100">
        <v>1.4516748773000001</v>
      </c>
      <c r="AQ73" s="100">
        <v>4.3948400000000001E-5</v>
      </c>
      <c r="AR73" s="100">
        <v>1.7166068488999999</v>
      </c>
      <c r="AS73" s="100">
        <v>1.3246328852</v>
      </c>
      <c r="AT73" s="100">
        <v>2.2245703743999998</v>
      </c>
      <c r="AU73" s="99">
        <v>1</v>
      </c>
      <c r="AV73" s="99">
        <v>2</v>
      </c>
      <c r="AW73" s="99">
        <v>3</v>
      </c>
      <c r="AX73" s="99" t="s">
        <v>227</v>
      </c>
      <c r="AY73" s="99" t="s">
        <v>28</v>
      </c>
      <c r="AZ73" s="99" t="s">
        <v>28</v>
      </c>
      <c r="BA73" s="99" t="s">
        <v>28</v>
      </c>
      <c r="BB73" s="99" t="s">
        <v>28</v>
      </c>
      <c r="BC73" s="111" t="s">
        <v>229</v>
      </c>
      <c r="BD73" s="112">
        <v>172</v>
      </c>
      <c r="BE73" s="112">
        <v>336</v>
      </c>
      <c r="BF73" s="112">
        <v>422</v>
      </c>
    </row>
    <row r="74" spans="1:93" x14ac:dyDescent="0.3">
      <c r="A74" s="9"/>
      <c r="B74" t="s">
        <v>187</v>
      </c>
      <c r="C74" s="99">
        <v>192</v>
      </c>
      <c r="D74" s="109">
        <v>515</v>
      </c>
      <c r="E74" s="110">
        <v>417.02884862000002</v>
      </c>
      <c r="F74" s="100">
        <v>333.37707348999999</v>
      </c>
      <c r="G74" s="100">
        <v>521.67072786999995</v>
      </c>
      <c r="H74" s="100">
        <v>9.388481E-27</v>
      </c>
      <c r="I74" s="102">
        <v>372.81553398</v>
      </c>
      <c r="J74" s="100">
        <v>323.64121256999999</v>
      </c>
      <c r="K74" s="100">
        <v>429.46144365999999</v>
      </c>
      <c r="L74" s="100">
        <v>3.3976540636000001</v>
      </c>
      <c r="M74" s="100">
        <v>2.716118974</v>
      </c>
      <c r="N74" s="100">
        <v>4.250201573</v>
      </c>
      <c r="O74" s="109">
        <v>359</v>
      </c>
      <c r="P74" s="109">
        <v>483</v>
      </c>
      <c r="Q74" s="110">
        <v>779.77789717999997</v>
      </c>
      <c r="R74" s="100">
        <v>639.17894839999997</v>
      </c>
      <c r="S74" s="100">
        <v>951.30412296999998</v>
      </c>
      <c r="T74" s="100">
        <v>5.0334399999999998E-25</v>
      </c>
      <c r="U74" s="102">
        <v>743.27122153000005</v>
      </c>
      <c r="V74" s="100">
        <v>670.22807914999999</v>
      </c>
      <c r="W74" s="100">
        <v>824.27478934999999</v>
      </c>
      <c r="X74" s="100">
        <v>2.8523425690000002</v>
      </c>
      <c r="Y74" s="100">
        <v>2.3380469366000001</v>
      </c>
      <c r="Z74" s="100">
        <v>3.4797668103000001</v>
      </c>
      <c r="AA74" s="109">
        <v>386</v>
      </c>
      <c r="AB74" s="109">
        <v>499</v>
      </c>
      <c r="AC74" s="110">
        <v>765.00402862999999</v>
      </c>
      <c r="AD74" s="100">
        <v>628.19036388999996</v>
      </c>
      <c r="AE74" s="100">
        <v>931.61436002000005</v>
      </c>
      <c r="AF74" s="100">
        <v>4.972202E-25</v>
      </c>
      <c r="AG74" s="102">
        <v>773.54709419000005</v>
      </c>
      <c r="AH74" s="100">
        <v>700.10268176</v>
      </c>
      <c r="AI74" s="100">
        <v>854.69620744999997</v>
      </c>
      <c r="AJ74" s="100">
        <v>2.8259344013000001</v>
      </c>
      <c r="AK74" s="100">
        <v>2.3205430212999998</v>
      </c>
      <c r="AL74" s="100">
        <v>3.4413950388000001</v>
      </c>
      <c r="AM74" s="100">
        <v>0.87137199259999998</v>
      </c>
      <c r="AN74" s="100">
        <v>0.981053748</v>
      </c>
      <c r="AO74" s="100">
        <v>0.77827963550000001</v>
      </c>
      <c r="AP74" s="100">
        <v>1.2366589239000001</v>
      </c>
      <c r="AQ74" s="100">
        <v>1.4498642E-6</v>
      </c>
      <c r="AR74" s="100">
        <v>1.8698416183</v>
      </c>
      <c r="AS74" s="100">
        <v>1.4495563344</v>
      </c>
      <c r="AT74" s="100">
        <v>2.4119846842000001</v>
      </c>
      <c r="AU74" s="99">
        <v>1</v>
      </c>
      <c r="AV74" s="99">
        <v>2</v>
      </c>
      <c r="AW74" s="99">
        <v>3</v>
      </c>
      <c r="AX74" s="99" t="s">
        <v>227</v>
      </c>
      <c r="AY74" s="99" t="s">
        <v>28</v>
      </c>
      <c r="AZ74" s="99" t="s">
        <v>28</v>
      </c>
      <c r="BA74" s="99" t="s">
        <v>28</v>
      </c>
      <c r="BB74" s="99" t="s">
        <v>28</v>
      </c>
      <c r="BC74" s="111" t="s">
        <v>229</v>
      </c>
      <c r="BD74" s="112">
        <v>192</v>
      </c>
      <c r="BE74" s="112">
        <v>359</v>
      </c>
      <c r="BF74" s="112">
        <v>386</v>
      </c>
    </row>
    <row r="75" spans="1:93" x14ac:dyDescent="0.3">
      <c r="A75" s="9"/>
      <c r="B75" t="s">
        <v>189</v>
      </c>
      <c r="C75" s="99">
        <v>134</v>
      </c>
      <c r="D75" s="109">
        <v>545</v>
      </c>
      <c r="E75" s="110">
        <v>270.75362921999999</v>
      </c>
      <c r="F75" s="100">
        <v>212.57965084</v>
      </c>
      <c r="G75" s="100">
        <v>344.84734284000001</v>
      </c>
      <c r="H75" s="100">
        <v>1.452321E-10</v>
      </c>
      <c r="I75" s="102">
        <v>245.87155963000001</v>
      </c>
      <c r="J75" s="100">
        <v>207.57530388000001</v>
      </c>
      <c r="K75" s="100">
        <v>291.23321852999999</v>
      </c>
      <c r="L75" s="100">
        <v>2.2059077486000001</v>
      </c>
      <c r="M75" s="100">
        <v>1.7319476024</v>
      </c>
      <c r="N75" s="100">
        <v>2.8095705599</v>
      </c>
      <c r="O75" s="109">
        <v>341</v>
      </c>
      <c r="P75" s="109">
        <v>561</v>
      </c>
      <c r="Q75" s="110">
        <v>667.73021874000005</v>
      </c>
      <c r="R75" s="100">
        <v>545.95075900999996</v>
      </c>
      <c r="S75" s="100">
        <v>816.67373413999997</v>
      </c>
      <c r="T75" s="100">
        <v>3.5460490000000002E-18</v>
      </c>
      <c r="U75" s="102">
        <v>607.84313725000004</v>
      </c>
      <c r="V75" s="100">
        <v>546.63365893000002</v>
      </c>
      <c r="W75" s="100">
        <v>675.90656644000001</v>
      </c>
      <c r="X75" s="100">
        <v>2.4424843721</v>
      </c>
      <c r="Y75" s="100">
        <v>1.9970283796999999</v>
      </c>
      <c r="Z75" s="100">
        <v>2.9873035198000002</v>
      </c>
      <c r="AA75" s="109">
        <v>420</v>
      </c>
      <c r="AB75" s="109">
        <v>542</v>
      </c>
      <c r="AC75" s="110">
        <v>804.09699761000002</v>
      </c>
      <c r="AD75" s="100">
        <v>661.94065948000002</v>
      </c>
      <c r="AE75" s="100">
        <v>976.78239326000005</v>
      </c>
      <c r="AF75" s="100">
        <v>5.4429959999999997E-28</v>
      </c>
      <c r="AG75" s="102">
        <v>774.90774908000003</v>
      </c>
      <c r="AH75" s="100">
        <v>704.23178289999998</v>
      </c>
      <c r="AI75" s="100">
        <v>852.67668140000001</v>
      </c>
      <c r="AJ75" s="100">
        <v>2.9703443152000002</v>
      </c>
      <c r="AK75" s="100">
        <v>2.4452170332000001</v>
      </c>
      <c r="AL75" s="100">
        <v>3.6082463156000002</v>
      </c>
      <c r="AM75" s="100">
        <v>0.1158243652</v>
      </c>
      <c r="AN75" s="100">
        <v>1.2042243634000001</v>
      </c>
      <c r="AO75" s="100">
        <v>0.955248867</v>
      </c>
      <c r="AP75" s="100">
        <v>1.5180926851000001</v>
      </c>
      <c r="AQ75" s="100">
        <v>8.3435699999999998E-11</v>
      </c>
      <c r="AR75" s="100">
        <v>2.4661912036999998</v>
      </c>
      <c r="AS75" s="100">
        <v>1.8780775441999999</v>
      </c>
      <c r="AT75" s="100">
        <v>3.2384706753999999</v>
      </c>
      <c r="AU75" s="99">
        <v>1</v>
      </c>
      <c r="AV75" s="99">
        <v>2</v>
      </c>
      <c r="AW75" s="99">
        <v>3</v>
      </c>
      <c r="AX75" s="99" t="s">
        <v>227</v>
      </c>
      <c r="AY75" s="99" t="s">
        <v>28</v>
      </c>
      <c r="AZ75" s="99" t="s">
        <v>28</v>
      </c>
      <c r="BA75" s="99" t="s">
        <v>28</v>
      </c>
      <c r="BB75" s="99" t="s">
        <v>28</v>
      </c>
      <c r="BC75" s="111" t="s">
        <v>229</v>
      </c>
      <c r="BD75" s="112">
        <v>134</v>
      </c>
      <c r="BE75" s="112">
        <v>341</v>
      </c>
      <c r="BF75" s="112">
        <v>420</v>
      </c>
      <c r="BQ75" s="46"/>
      <c r="CC75" s="4"/>
      <c r="CO75" s="4"/>
    </row>
    <row r="76" spans="1:93" x14ac:dyDescent="0.3">
      <c r="A76" s="9"/>
      <c r="B76" t="s">
        <v>190</v>
      </c>
      <c r="C76" s="99">
        <v>1035</v>
      </c>
      <c r="D76" s="109">
        <v>1183</v>
      </c>
      <c r="E76" s="110">
        <v>993.77538448999996</v>
      </c>
      <c r="F76" s="100">
        <v>830.91222969</v>
      </c>
      <c r="G76" s="100">
        <v>1188.5605717999999</v>
      </c>
      <c r="H76" s="100">
        <v>4.4446900000000003E-116</v>
      </c>
      <c r="I76" s="102">
        <v>874.89433642999995</v>
      </c>
      <c r="J76" s="100">
        <v>823.18469536999999</v>
      </c>
      <c r="K76" s="100">
        <v>929.85219990999997</v>
      </c>
      <c r="L76" s="100">
        <v>8.0965740968999995</v>
      </c>
      <c r="M76" s="100">
        <v>6.7696810976000004</v>
      </c>
      <c r="N76" s="100">
        <v>9.6835450829000003</v>
      </c>
      <c r="O76" s="109">
        <v>1881</v>
      </c>
      <c r="P76" s="109">
        <v>1360</v>
      </c>
      <c r="Q76" s="110">
        <v>1519.170302</v>
      </c>
      <c r="R76" s="100">
        <v>1278.9415266999999</v>
      </c>
      <c r="S76" s="100">
        <v>1804.5222226999999</v>
      </c>
      <c r="T76" s="100">
        <v>6.3089289999999999E-85</v>
      </c>
      <c r="U76" s="102">
        <v>1383.0882353</v>
      </c>
      <c r="V76" s="100">
        <v>1321.9761089000001</v>
      </c>
      <c r="W76" s="100">
        <v>1447.0254445</v>
      </c>
      <c r="X76" s="100">
        <v>5.5569594082</v>
      </c>
      <c r="Y76" s="100">
        <v>4.6782287278999997</v>
      </c>
      <c r="Z76" s="100">
        <v>6.6007456369000002</v>
      </c>
      <c r="AA76" s="109">
        <v>1831</v>
      </c>
      <c r="AB76" s="109">
        <v>1522</v>
      </c>
      <c r="AC76" s="110">
        <v>1278.6953544999999</v>
      </c>
      <c r="AD76" s="100">
        <v>1076.9825424999999</v>
      </c>
      <c r="AE76" s="100">
        <v>1518.1878489000001</v>
      </c>
      <c r="AF76" s="100">
        <v>2.696891E-70</v>
      </c>
      <c r="AG76" s="102">
        <v>1203.0223390000001</v>
      </c>
      <c r="AH76" s="100">
        <v>1149.1619668000001</v>
      </c>
      <c r="AI76" s="100">
        <v>1259.4071071999999</v>
      </c>
      <c r="AJ76" s="100">
        <v>4.7235165512000004</v>
      </c>
      <c r="AK76" s="100">
        <v>3.9783869137000001</v>
      </c>
      <c r="AL76" s="100">
        <v>5.6082048059999998</v>
      </c>
      <c r="AM76" s="100">
        <v>6.8468475000000001E-2</v>
      </c>
      <c r="AN76" s="100">
        <v>0.84170639250000001</v>
      </c>
      <c r="AO76" s="100">
        <v>0.69927885710000004</v>
      </c>
      <c r="AP76" s="100">
        <v>1.0131432460000001</v>
      </c>
      <c r="AQ76" s="100">
        <v>1.46506E-5</v>
      </c>
      <c r="AR76" s="100">
        <v>1.5286857832</v>
      </c>
      <c r="AS76" s="100">
        <v>1.2617161438</v>
      </c>
      <c r="AT76" s="100">
        <v>1.8521441890000001</v>
      </c>
      <c r="AU76" s="99">
        <v>1</v>
      </c>
      <c r="AV76" s="99">
        <v>2</v>
      </c>
      <c r="AW76" s="99">
        <v>3</v>
      </c>
      <c r="AX76" s="99" t="s">
        <v>227</v>
      </c>
      <c r="AY76" s="99" t="s">
        <v>28</v>
      </c>
      <c r="AZ76" s="99" t="s">
        <v>28</v>
      </c>
      <c r="BA76" s="99" t="s">
        <v>28</v>
      </c>
      <c r="BB76" s="99" t="s">
        <v>28</v>
      </c>
      <c r="BC76" s="111" t="s">
        <v>229</v>
      </c>
      <c r="BD76" s="112">
        <v>1035</v>
      </c>
      <c r="BE76" s="112">
        <v>1881</v>
      </c>
      <c r="BF76" s="112">
        <v>1831</v>
      </c>
      <c r="BQ76" s="46"/>
      <c r="CC76" s="4"/>
      <c r="CO76" s="4"/>
    </row>
    <row r="77" spans="1:93" x14ac:dyDescent="0.3">
      <c r="A77" s="9"/>
      <c r="B77" t="s">
        <v>193</v>
      </c>
      <c r="C77" s="99">
        <v>878</v>
      </c>
      <c r="D77" s="109">
        <v>1520</v>
      </c>
      <c r="E77" s="110">
        <v>691.87035410999999</v>
      </c>
      <c r="F77" s="100">
        <v>575.47872729000005</v>
      </c>
      <c r="G77" s="100">
        <v>831.80240067</v>
      </c>
      <c r="H77" s="100">
        <v>1.286426E-75</v>
      </c>
      <c r="I77" s="102">
        <v>577.63157894999995</v>
      </c>
      <c r="J77" s="100">
        <v>540.66003388000001</v>
      </c>
      <c r="K77" s="100">
        <v>617.13132113999995</v>
      </c>
      <c r="L77" s="100">
        <v>5.6368669166999998</v>
      </c>
      <c r="M77" s="100">
        <v>4.6885908319</v>
      </c>
      <c r="N77" s="100">
        <v>6.7769335769000003</v>
      </c>
      <c r="O77" s="109">
        <v>1410</v>
      </c>
      <c r="P77" s="109">
        <v>1671</v>
      </c>
      <c r="Q77" s="110">
        <v>934.26447876999998</v>
      </c>
      <c r="R77" s="100">
        <v>783.08222975000001</v>
      </c>
      <c r="S77" s="100">
        <v>1114.6340488000001</v>
      </c>
      <c r="T77" s="100">
        <v>2.171994E-42</v>
      </c>
      <c r="U77" s="102">
        <v>843.80610412999999</v>
      </c>
      <c r="V77" s="100">
        <v>800.89237604000004</v>
      </c>
      <c r="W77" s="100">
        <v>889.01925234999999</v>
      </c>
      <c r="X77" s="100">
        <v>3.4174376488</v>
      </c>
      <c r="Y77" s="100">
        <v>2.8644294575</v>
      </c>
      <c r="Z77" s="100">
        <v>4.0772098795999998</v>
      </c>
      <c r="AA77" s="109">
        <v>1481</v>
      </c>
      <c r="AB77" s="109">
        <v>1863</v>
      </c>
      <c r="AC77" s="110">
        <v>865.62870483999995</v>
      </c>
      <c r="AD77" s="100">
        <v>726.53428484999995</v>
      </c>
      <c r="AE77" s="100">
        <v>1031.3526426000001</v>
      </c>
      <c r="AF77" s="100">
        <v>1.129113E-38</v>
      </c>
      <c r="AG77" s="102">
        <v>794.95437465999998</v>
      </c>
      <c r="AH77" s="100">
        <v>755.48134403999995</v>
      </c>
      <c r="AI77" s="100">
        <v>836.48982570999999</v>
      </c>
      <c r="AJ77" s="100">
        <v>3.1976432074000001</v>
      </c>
      <c r="AK77" s="100">
        <v>2.6838266891</v>
      </c>
      <c r="AL77" s="100">
        <v>3.8098294957999999</v>
      </c>
      <c r="AM77" s="100">
        <v>0.43747789879999999</v>
      </c>
      <c r="AN77" s="100">
        <v>0.92653496359999998</v>
      </c>
      <c r="AO77" s="100">
        <v>0.76421103479999997</v>
      </c>
      <c r="AP77" s="100">
        <v>1.1233376641999999</v>
      </c>
      <c r="AQ77" s="100">
        <v>3.3434470999999999E-3</v>
      </c>
      <c r="AR77" s="100">
        <v>1.3503461642000001</v>
      </c>
      <c r="AS77" s="100">
        <v>1.104875056</v>
      </c>
      <c r="AT77" s="100">
        <v>1.6503538144000001</v>
      </c>
      <c r="AU77" s="99">
        <v>1</v>
      </c>
      <c r="AV77" s="99">
        <v>2</v>
      </c>
      <c r="AW77" s="99">
        <v>3</v>
      </c>
      <c r="AX77" s="99" t="s">
        <v>227</v>
      </c>
      <c r="AY77" s="99" t="s">
        <v>28</v>
      </c>
      <c r="AZ77" s="99" t="s">
        <v>28</v>
      </c>
      <c r="BA77" s="99" t="s">
        <v>28</v>
      </c>
      <c r="BB77" s="99" t="s">
        <v>28</v>
      </c>
      <c r="BC77" s="111" t="s">
        <v>229</v>
      </c>
      <c r="BD77" s="112">
        <v>878</v>
      </c>
      <c r="BE77" s="112">
        <v>1410</v>
      </c>
      <c r="BF77" s="112">
        <v>1481</v>
      </c>
    </row>
    <row r="78" spans="1:93" x14ac:dyDescent="0.3">
      <c r="A78" s="9"/>
      <c r="B78" t="s">
        <v>191</v>
      </c>
      <c r="C78" s="99">
        <v>399</v>
      </c>
      <c r="D78" s="109">
        <v>1071</v>
      </c>
      <c r="E78" s="110">
        <v>419.65476563999999</v>
      </c>
      <c r="F78" s="100">
        <v>344.69477903000001</v>
      </c>
      <c r="G78" s="100">
        <v>510.91612941</v>
      </c>
      <c r="H78" s="100">
        <v>1.7845879999999999E-34</v>
      </c>
      <c r="I78" s="102">
        <v>372.54901961000002</v>
      </c>
      <c r="J78" s="100">
        <v>337.73031699000001</v>
      </c>
      <c r="K78" s="100">
        <v>410.95739715000002</v>
      </c>
      <c r="L78" s="100">
        <v>3.4190481654</v>
      </c>
      <c r="M78" s="100">
        <v>2.8083275786000002</v>
      </c>
      <c r="N78" s="100">
        <v>4.1625807638000003</v>
      </c>
      <c r="O78" s="109">
        <v>979</v>
      </c>
      <c r="P78" s="109">
        <v>1155</v>
      </c>
      <c r="Q78" s="110">
        <v>942.67573646000005</v>
      </c>
      <c r="R78" s="100">
        <v>787.47176221999996</v>
      </c>
      <c r="S78" s="100">
        <v>1128.4690915000001</v>
      </c>
      <c r="T78" s="100">
        <v>1.878479E-41</v>
      </c>
      <c r="U78" s="102">
        <v>847.61904761999995</v>
      </c>
      <c r="V78" s="100">
        <v>796.15236270000003</v>
      </c>
      <c r="W78" s="100">
        <v>902.41275859999996</v>
      </c>
      <c r="X78" s="100">
        <v>3.4482051128000002</v>
      </c>
      <c r="Y78" s="100">
        <v>2.8804858889</v>
      </c>
      <c r="Z78" s="100">
        <v>4.1278169582000004</v>
      </c>
      <c r="AA78" s="109">
        <v>1017</v>
      </c>
      <c r="AB78" s="109">
        <v>1201</v>
      </c>
      <c r="AC78" s="110">
        <v>911.97701237000001</v>
      </c>
      <c r="AD78" s="100">
        <v>762.61921878999999</v>
      </c>
      <c r="AE78" s="100">
        <v>1090.5862986</v>
      </c>
      <c r="AF78" s="100">
        <v>2.0329609999999999E-40</v>
      </c>
      <c r="AG78" s="102">
        <v>846.79433804999996</v>
      </c>
      <c r="AH78" s="100">
        <v>796.31795912999996</v>
      </c>
      <c r="AI78" s="100">
        <v>900.47027413000001</v>
      </c>
      <c r="AJ78" s="100">
        <v>3.3688544322</v>
      </c>
      <c r="AK78" s="100">
        <v>2.8171248841000001</v>
      </c>
      <c r="AL78" s="100">
        <v>4.0286393582000004</v>
      </c>
      <c r="AM78" s="100">
        <v>0.74437558739999998</v>
      </c>
      <c r="AN78" s="100">
        <v>0.9674344815</v>
      </c>
      <c r="AO78" s="100">
        <v>0.79285394730000003</v>
      </c>
      <c r="AP78" s="100">
        <v>1.1804563492</v>
      </c>
      <c r="AQ78" s="100">
        <v>1.621253E-13</v>
      </c>
      <c r="AR78" s="100">
        <v>2.2463124779000001</v>
      </c>
      <c r="AS78" s="100">
        <v>1.8117036438</v>
      </c>
      <c r="AT78" s="100">
        <v>2.7851794445000002</v>
      </c>
      <c r="AU78" s="99">
        <v>1</v>
      </c>
      <c r="AV78" s="99">
        <v>2</v>
      </c>
      <c r="AW78" s="99">
        <v>3</v>
      </c>
      <c r="AX78" s="99" t="s">
        <v>227</v>
      </c>
      <c r="AY78" s="99" t="s">
        <v>28</v>
      </c>
      <c r="AZ78" s="99" t="s">
        <v>28</v>
      </c>
      <c r="BA78" s="99" t="s">
        <v>28</v>
      </c>
      <c r="BB78" s="99" t="s">
        <v>28</v>
      </c>
      <c r="BC78" s="111" t="s">
        <v>229</v>
      </c>
      <c r="BD78" s="112">
        <v>399</v>
      </c>
      <c r="BE78" s="112">
        <v>979</v>
      </c>
      <c r="BF78" s="112">
        <v>1017</v>
      </c>
      <c r="BQ78" s="46"/>
      <c r="CO78" s="4"/>
    </row>
    <row r="79" spans="1:93" x14ac:dyDescent="0.3">
      <c r="A79" s="9"/>
      <c r="B79" t="s">
        <v>192</v>
      </c>
      <c r="C79" s="99">
        <v>454</v>
      </c>
      <c r="D79" s="109">
        <v>944</v>
      </c>
      <c r="E79" s="110">
        <v>536.20118634000005</v>
      </c>
      <c r="F79" s="100">
        <v>442.86340720999999</v>
      </c>
      <c r="G79" s="100">
        <v>649.21081205999997</v>
      </c>
      <c r="H79" s="100">
        <v>1.3815220000000001E-51</v>
      </c>
      <c r="I79" s="102">
        <v>480.93220338999998</v>
      </c>
      <c r="J79" s="100">
        <v>438.66702641000001</v>
      </c>
      <c r="K79" s="100">
        <v>527.26959250000004</v>
      </c>
      <c r="L79" s="100">
        <v>4.3685854003999998</v>
      </c>
      <c r="M79" s="100">
        <v>3.6081356483999998</v>
      </c>
      <c r="N79" s="100">
        <v>5.2893073489000004</v>
      </c>
      <c r="O79" s="109">
        <v>1179</v>
      </c>
      <c r="P79" s="109">
        <v>1093</v>
      </c>
      <c r="Q79" s="110">
        <v>1160.5508867999999</v>
      </c>
      <c r="R79" s="100">
        <v>974.22696844999996</v>
      </c>
      <c r="S79" s="100">
        <v>1382.5098303</v>
      </c>
      <c r="T79" s="100">
        <v>5.7504020000000004E-59</v>
      </c>
      <c r="U79" s="102">
        <v>1078.6825252000001</v>
      </c>
      <c r="V79" s="100">
        <v>1018.8346385</v>
      </c>
      <c r="W79" s="100">
        <v>1142.0459671000001</v>
      </c>
      <c r="X79" s="100">
        <v>4.2451686689999999</v>
      </c>
      <c r="Y79" s="100">
        <v>3.5636160810000002</v>
      </c>
      <c r="Z79" s="100">
        <v>5.0570702955</v>
      </c>
      <c r="AA79" s="109">
        <v>1231</v>
      </c>
      <c r="AB79" s="109">
        <v>1184</v>
      </c>
      <c r="AC79" s="110">
        <v>1110.1019877000001</v>
      </c>
      <c r="AD79" s="100">
        <v>933.33465249999995</v>
      </c>
      <c r="AE79" s="100">
        <v>1320.3478728</v>
      </c>
      <c r="AF79" s="100">
        <v>3.0080399999999999E-57</v>
      </c>
      <c r="AG79" s="102">
        <v>1039.6959459</v>
      </c>
      <c r="AH79" s="100">
        <v>983.20855298000004</v>
      </c>
      <c r="AI79" s="100">
        <v>1099.4286580999999</v>
      </c>
      <c r="AJ79" s="100">
        <v>4.1007305563000003</v>
      </c>
      <c r="AK79" s="100">
        <v>3.4477498205999999</v>
      </c>
      <c r="AL79" s="100">
        <v>4.8773814721999997</v>
      </c>
      <c r="AM79" s="100">
        <v>0.64607319730000001</v>
      </c>
      <c r="AN79" s="100">
        <v>0.95653021360000001</v>
      </c>
      <c r="AO79" s="100">
        <v>0.79126309849999998</v>
      </c>
      <c r="AP79" s="100">
        <v>1.1563158339999999</v>
      </c>
      <c r="AQ79" s="100">
        <v>1.9556990000000001E-13</v>
      </c>
      <c r="AR79" s="100">
        <v>2.1643944779000002</v>
      </c>
      <c r="AS79" s="100">
        <v>1.7617196072000001</v>
      </c>
      <c r="AT79" s="100">
        <v>2.6591084285000002</v>
      </c>
      <c r="AU79" s="99">
        <v>1</v>
      </c>
      <c r="AV79" s="99">
        <v>2</v>
      </c>
      <c r="AW79" s="99">
        <v>3</v>
      </c>
      <c r="AX79" s="99" t="s">
        <v>227</v>
      </c>
      <c r="AY79" s="99" t="s">
        <v>28</v>
      </c>
      <c r="AZ79" s="99" t="s">
        <v>28</v>
      </c>
      <c r="BA79" s="99" t="s">
        <v>28</v>
      </c>
      <c r="BB79" s="99" t="s">
        <v>28</v>
      </c>
      <c r="BC79" s="111" t="s">
        <v>229</v>
      </c>
      <c r="BD79" s="112">
        <v>454</v>
      </c>
      <c r="BE79" s="112">
        <v>1179</v>
      </c>
      <c r="BF79" s="112">
        <v>1231</v>
      </c>
      <c r="BQ79" s="46"/>
      <c r="CC79" s="4"/>
      <c r="CO79" s="4"/>
    </row>
    <row r="80" spans="1:93" x14ac:dyDescent="0.3">
      <c r="A80" s="9"/>
      <c r="B80" t="s">
        <v>148</v>
      </c>
      <c r="C80" s="99">
        <v>379</v>
      </c>
      <c r="D80" s="109">
        <v>820</v>
      </c>
      <c r="E80" s="110">
        <v>534.11128553000003</v>
      </c>
      <c r="F80" s="100">
        <v>437.72275481000003</v>
      </c>
      <c r="G80" s="100">
        <v>651.72500674000003</v>
      </c>
      <c r="H80" s="100">
        <v>1.573562E-47</v>
      </c>
      <c r="I80" s="102">
        <v>462.19512194999999</v>
      </c>
      <c r="J80" s="100">
        <v>417.92857987999997</v>
      </c>
      <c r="K80" s="100">
        <v>511.15032817000002</v>
      </c>
      <c r="L80" s="100">
        <v>4.3515583769999999</v>
      </c>
      <c r="M80" s="100">
        <v>3.5662532736000001</v>
      </c>
      <c r="N80" s="100">
        <v>5.3097912165999999</v>
      </c>
      <c r="O80" s="109">
        <v>685</v>
      </c>
      <c r="P80" s="109">
        <v>869</v>
      </c>
      <c r="Q80" s="110">
        <v>891.92022540999994</v>
      </c>
      <c r="R80" s="100">
        <v>740.37782597</v>
      </c>
      <c r="S80" s="100">
        <v>1074.4807051</v>
      </c>
      <c r="T80" s="100">
        <v>1.467516E-35</v>
      </c>
      <c r="U80" s="102">
        <v>788.26237054000001</v>
      </c>
      <c r="V80" s="100">
        <v>731.38837946000001</v>
      </c>
      <c r="W80" s="100">
        <v>849.55897887000003</v>
      </c>
      <c r="X80" s="100">
        <v>3.2625469846000001</v>
      </c>
      <c r="Y80" s="100">
        <v>2.7082214023</v>
      </c>
      <c r="Z80" s="100">
        <v>3.9303333241999998</v>
      </c>
      <c r="AA80" s="109">
        <v>704</v>
      </c>
      <c r="AB80" s="109">
        <v>915</v>
      </c>
      <c r="AC80" s="110">
        <v>855.06283799000005</v>
      </c>
      <c r="AD80" s="100">
        <v>710.55966905000002</v>
      </c>
      <c r="AE80" s="100">
        <v>1028.9529348999999</v>
      </c>
      <c r="AF80" s="100">
        <v>4.1249020000000001E-34</v>
      </c>
      <c r="AG80" s="102">
        <v>769.39890709999997</v>
      </c>
      <c r="AH80" s="100">
        <v>714.61265013000002</v>
      </c>
      <c r="AI80" s="100">
        <v>828.38538913000002</v>
      </c>
      <c r="AJ80" s="100">
        <v>3.1586127637999999</v>
      </c>
      <c r="AK80" s="100">
        <v>2.6248162595000002</v>
      </c>
      <c r="AL80" s="100">
        <v>3.8009649457000001</v>
      </c>
      <c r="AM80" s="100">
        <v>0.69399935189999995</v>
      </c>
      <c r="AN80" s="100">
        <v>0.95867636320000005</v>
      </c>
      <c r="AO80" s="100">
        <v>0.77690458630000003</v>
      </c>
      <c r="AP80" s="100">
        <v>1.182977145</v>
      </c>
      <c r="AQ80" s="100">
        <v>6.1813772000000001E-6</v>
      </c>
      <c r="AR80" s="100">
        <v>1.6699145844000001</v>
      </c>
      <c r="AS80" s="100">
        <v>1.3369999384</v>
      </c>
      <c r="AT80" s="100">
        <v>2.085725391</v>
      </c>
      <c r="AU80" s="99">
        <v>1</v>
      </c>
      <c r="AV80" s="99">
        <v>2</v>
      </c>
      <c r="AW80" s="99">
        <v>3</v>
      </c>
      <c r="AX80" s="99" t="s">
        <v>227</v>
      </c>
      <c r="AY80" s="99" t="s">
        <v>28</v>
      </c>
      <c r="AZ80" s="99" t="s">
        <v>28</v>
      </c>
      <c r="BA80" s="99" t="s">
        <v>28</v>
      </c>
      <c r="BB80" s="99" t="s">
        <v>28</v>
      </c>
      <c r="BC80" s="111" t="s">
        <v>229</v>
      </c>
      <c r="BD80" s="112">
        <v>379</v>
      </c>
      <c r="BE80" s="112">
        <v>685</v>
      </c>
      <c r="BF80" s="112">
        <v>704</v>
      </c>
    </row>
    <row r="81" spans="1:93" x14ac:dyDescent="0.3">
      <c r="A81" s="9"/>
      <c r="B81" t="s">
        <v>195</v>
      </c>
      <c r="C81" s="99">
        <v>161</v>
      </c>
      <c r="D81" s="109">
        <v>382</v>
      </c>
      <c r="E81" s="110">
        <v>505.80282792999998</v>
      </c>
      <c r="F81" s="100">
        <v>401.39889491000002</v>
      </c>
      <c r="G81" s="100">
        <v>637.36224486000003</v>
      </c>
      <c r="H81" s="100">
        <v>3.3431449999999997E-33</v>
      </c>
      <c r="I81" s="102">
        <v>421.46596858999999</v>
      </c>
      <c r="J81" s="100">
        <v>361.14236162999998</v>
      </c>
      <c r="K81" s="100">
        <v>491.86576138999999</v>
      </c>
      <c r="L81" s="100">
        <v>4.1209212249</v>
      </c>
      <c r="M81" s="100">
        <v>3.2703123319</v>
      </c>
      <c r="N81" s="100">
        <v>5.1927736616000004</v>
      </c>
      <c r="O81" s="109">
        <v>310</v>
      </c>
      <c r="P81" s="109">
        <v>412</v>
      </c>
      <c r="Q81" s="110">
        <v>882.38241326000002</v>
      </c>
      <c r="R81" s="100">
        <v>717.67185676999998</v>
      </c>
      <c r="S81" s="100">
        <v>1084.8951591</v>
      </c>
      <c r="T81" s="100">
        <v>1.054944E-28</v>
      </c>
      <c r="U81" s="102">
        <v>752.42718447000004</v>
      </c>
      <c r="V81" s="100">
        <v>673.16182446000005</v>
      </c>
      <c r="W81" s="100">
        <v>841.02610598000001</v>
      </c>
      <c r="X81" s="100">
        <v>3.2276587071999998</v>
      </c>
      <c r="Y81" s="100">
        <v>2.6251654414000001</v>
      </c>
      <c r="Z81" s="100">
        <v>3.9684282620000002</v>
      </c>
      <c r="AA81" s="109">
        <v>406</v>
      </c>
      <c r="AB81" s="109">
        <v>460</v>
      </c>
      <c r="AC81" s="110">
        <v>1012.1815646</v>
      </c>
      <c r="AD81" s="100">
        <v>831.04045094000003</v>
      </c>
      <c r="AE81" s="100">
        <v>1232.8058381999999</v>
      </c>
      <c r="AF81" s="100">
        <v>2.9346919999999999E-39</v>
      </c>
      <c r="AG81" s="102">
        <v>882.60869564999996</v>
      </c>
      <c r="AH81" s="100">
        <v>800.79947289999996</v>
      </c>
      <c r="AI81" s="100">
        <v>972.77550248</v>
      </c>
      <c r="AJ81" s="100">
        <v>3.7390112951000001</v>
      </c>
      <c r="AK81" s="100">
        <v>3.0698737670999998</v>
      </c>
      <c r="AL81" s="100">
        <v>4.5540001073000003</v>
      </c>
      <c r="AM81" s="100">
        <v>0.25914279550000002</v>
      </c>
      <c r="AN81" s="100">
        <v>1.1471007915</v>
      </c>
      <c r="AO81" s="100">
        <v>0.90381377119999995</v>
      </c>
      <c r="AP81" s="100">
        <v>1.455875389</v>
      </c>
      <c r="AQ81" s="100">
        <v>4.4110699999999998E-5</v>
      </c>
      <c r="AR81" s="100">
        <v>1.7445185446</v>
      </c>
      <c r="AS81" s="100">
        <v>1.3357208285</v>
      </c>
      <c r="AT81" s="100">
        <v>2.2784289109000002</v>
      </c>
      <c r="AU81" s="99">
        <v>1</v>
      </c>
      <c r="AV81" s="99">
        <v>2</v>
      </c>
      <c r="AW81" s="99">
        <v>3</v>
      </c>
      <c r="AX81" s="99" t="s">
        <v>227</v>
      </c>
      <c r="AY81" s="99" t="s">
        <v>28</v>
      </c>
      <c r="AZ81" s="99" t="s">
        <v>28</v>
      </c>
      <c r="BA81" s="99" t="s">
        <v>28</v>
      </c>
      <c r="BB81" s="99" t="s">
        <v>28</v>
      </c>
      <c r="BC81" s="111" t="s">
        <v>229</v>
      </c>
      <c r="BD81" s="112">
        <v>161</v>
      </c>
      <c r="BE81" s="112">
        <v>310</v>
      </c>
      <c r="BF81" s="112">
        <v>406</v>
      </c>
      <c r="BQ81" s="46"/>
      <c r="CC81" s="4"/>
      <c r="CO81" s="4"/>
    </row>
    <row r="82" spans="1:93" x14ac:dyDescent="0.3">
      <c r="A82" s="9"/>
      <c r="B82" t="s">
        <v>194</v>
      </c>
      <c r="C82" s="99">
        <v>2015</v>
      </c>
      <c r="D82" s="109">
        <v>1708</v>
      </c>
      <c r="E82" s="110">
        <v>1340.9680212000001</v>
      </c>
      <c r="F82" s="100">
        <v>1127.0878252</v>
      </c>
      <c r="G82" s="100">
        <v>1595.4348841999999</v>
      </c>
      <c r="H82" s="100">
        <v>3.1911899999999998E-160</v>
      </c>
      <c r="I82" s="102">
        <v>1179.7423888000001</v>
      </c>
      <c r="J82" s="100">
        <v>1129.3400124</v>
      </c>
      <c r="K82" s="100">
        <v>1232.3942201</v>
      </c>
      <c r="L82" s="100">
        <v>10.925252441</v>
      </c>
      <c r="M82" s="100">
        <v>9.1827089224999998</v>
      </c>
      <c r="N82" s="100">
        <v>12.998467218</v>
      </c>
      <c r="O82" s="109">
        <v>2400</v>
      </c>
      <c r="P82" s="109">
        <v>1954</v>
      </c>
      <c r="Q82" s="110">
        <v>1336.1914827999999</v>
      </c>
      <c r="R82" s="100">
        <v>1124.5927078</v>
      </c>
      <c r="S82" s="100">
        <v>1587.6038199</v>
      </c>
      <c r="T82" s="100">
        <v>9.7012569999999999E-73</v>
      </c>
      <c r="U82" s="102">
        <v>1228.2497441</v>
      </c>
      <c r="V82" s="100">
        <v>1180.0804172999999</v>
      </c>
      <c r="W82" s="100">
        <v>1278.3852793000001</v>
      </c>
      <c r="X82" s="100">
        <v>4.8876428281999997</v>
      </c>
      <c r="Y82" s="100">
        <v>4.1136375688999998</v>
      </c>
      <c r="Z82" s="100">
        <v>5.8072817587000003</v>
      </c>
      <c r="AA82" s="109">
        <v>2716</v>
      </c>
      <c r="AB82" s="109">
        <v>2239</v>
      </c>
      <c r="AC82" s="110">
        <v>1295.7974890999999</v>
      </c>
      <c r="AD82" s="100">
        <v>1092.8091360000001</v>
      </c>
      <c r="AE82" s="100">
        <v>1536.4907533999999</v>
      </c>
      <c r="AF82" s="100">
        <v>1.5358099999999999E-72</v>
      </c>
      <c r="AG82" s="102">
        <v>1213.0415364</v>
      </c>
      <c r="AH82" s="100">
        <v>1168.268356</v>
      </c>
      <c r="AI82" s="100">
        <v>1259.5306218999999</v>
      </c>
      <c r="AJ82" s="100">
        <v>4.7866920492</v>
      </c>
      <c r="AK82" s="100">
        <v>4.0368505470000002</v>
      </c>
      <c r="AL82" s="100">
        <v>5.6758159627999998</v>
      </c>
      <c r="AM82" s="100">
        <v>0.7442120136</v>
      </c>
      <c r="AN82" s="100">
        <v>0.96976930760000002</v>
      </c>
      <c r="AO82" s="100">
        <v>0.80646567280000003</v>
      </c>
      <c r="AP82" s="100">
        <v>1.1661407815</v>
      </c>
      <c r="AQ82" s="100">
        <v>0.97020932280000005</v>
      </c>
      <c r="AR82" s="100">
        <v>0.99643799229999996</v>
      </c>
      <c r="AS82" s="100">
        <v>0.8262632405</v>
      </c>
      <c r="AT82" s="100">
        <v>1.2016614365</v>
      </c>
      <c r="AU82" s="99">
        <v>1</v>
      </c>
      <c r="AV82" s="99">
        <v>2</v>
      </c>
      <c r="AW82" s="99">
        <v>3</v>
      </c>
      <c r="AX82" s="99" t="s">
        <v>28</v>
      </c>
      <c r="AY82" s="99" t="s">
        <v>28</v>
      </c>
      <c r="AZ82" s="99" t="s">
        <v>28</v>
      </c>
      <c r="BA82" s="99" t="s">
        <v>28</v>
      </c>
      <c r="BB82" s="99" t="s">
        <v>28</v>
      </c>
      <c r="BC82" s="111" t="s">
        <v>230</v>
      </c>
      <c r="BD82" s="112">
        <v>2015</v>
      </c>
      <c r="BE82" s="112">
        <v>2400</v>
      </c>
      <c r="BF82" s="112">
        <v>2716</v>
      </c>
      <c r="BQ82" s="46"/>
      <c r="CC82" s="4"/>
      <c r="CO82" s="4"/>
    </row>
    <row r="83" spans="1:93" x14ac:dyDescent="0.3">
      <c r="A83" s="9"/>
      <c r="B83" t="s">
        <v>196</v>
      </c>
      <c r="C83" s="99">
        <v>439</v>
      </c>
      <c r="D83" s="109">
        <v>849</v>
      </c>
      <c r="E83" s="110">
        <v>630.68598560999999</v>
      </c>
      <c r="F83" s="100">
        <v>518.06425248999994</v>
      </c>
      <c r="G83" s="100">
        <v>767.79050190999999</v>
      </c>
      <c r="H83" s="100">
        <v>8.6438050000000002E-60</v>
      </c>
      <c r="I83" s="102">
        <v>517.07891637</v>
      </c>
      <c r="J83" s="100">
        <v>470.90271769999998</v>
      </c>
      <c r="K83" s="100">
        <v>567.78310191000003</v>
      </c>
      <c r="L83" s="100">
        <v>5.1383802557999996</v>
      </c>
      <c r="M83" s="100">
        <v>4.2208185801000004</v>
      </c>
      <c r="N83" s="100">
        <v>6.2554102130000002</v>
      </c>
      <c r="O83" s="109">
        <v>882</v>
      </c>
      <c r="P83" s="109">
        <v>957</v>
      </c>
      <c r="Q83" s="110">
        <v>1086.7747486999999</v>
      </c>
      <c r="R83" s="100">
        <v>904.70728942999995</v>
      </c>
      <c r="S83" s="100">
        <v>1305.4823016</v>
      </c>
      <c r="T83" s="100">
        <v>2.9751199999999998E-49</v>
      </c>
      <c r="U83" s="102">
        <v>921.63009404000002</v>
      </c>
      <c r="V83" s="100">
        <v>862.77032779000001</v>
      </c>
      <c r="W83" s="100">
        <v>984.50538096000002</v>
      </c>
      <c r="X83" s="100">
        <v>3.9753035959999998</v>
      </c>
      <c r="Y83" s="100">
        <v>3.3093206713000001</v>
      </c>
      <c r="Z83" s="100">
        <v>4.7753119899999996</v>
      </c>
      <c r="AA83" s="109">
        <v>980</v>
      </c>
      <c r="AB83" s="109">
        <v>1010</v>
      </c>
      <c r="AC83" s="110">
        <v>1092.1035735999999</v>
      </c>
      <c r="AD83" s="100">
        <v>912.68032261999997</v>
      </c>
      <c r="AE83" s="100">
        <v>1306.7995286</v>
      </c>
      <c r="AF83" s="100">
        <v>2.163587E-52</v>
      </c>
      <c r="AG83" s="102">
        <v>970.29702970000005</v>
      </c>
      <c r="AH83" s="100">
        <v>911.41058057999999</v>
      </c>
      <c r="AI83" s="100">
        <v>1032.9881459999999</v>
      </c>
      <c r="AJ83" s="100">
        <v>4.0342441907</v>
      </c>
      <c r="AK83" s="100">
        <v>3.3714524689999998</v>
      </c>
      <c r="AL83" s="100">
        <v>4.8273337203000004</v>
      </c>
      <c r="AM83" s="100">
        <v>0.9622765848</v>
      </c>
      <c r="AN83" s="100">
        <v>1.0049033387999999</v>
      </c>
      <c r="AO83" s="100">
        <v>0.82053036170000004</v>
      </c>
      <c r="AP83" s="100">
        <v>1.2307048801</v>
      </c>
      <c r="AQ83" s="100">
        <v>9.8364199000000006E-7</v>
      </c>
      <c r="AR83" s="100">
        <v>1.7231629900000001</v>
      </c>
      <c r="AS83" s="100">
        <v>1.3857941861</v>
      </c>
      <c r="AT83" s="100">
        <v>2.1426635499</v>
      </c>
      <c r="AU83" s="99">
        <v>1</v>
      </c>
      <c r="AV83" s="99">
        <v>2</v>
      </c>
      <c r="AW83" s="99">
        <v>3</v>
      </c>
      <c r="AX83" s="99" t="s">
        <v>227</v>
      </c>
      <c r="AY83" s="99" t="s">
        <v>28</v>
      </c>
      <c r="AZ83" s="99" t="s">
        <v>28</v>
      </c>
      <c r="BA83" s="99" t="s">
        <v>28</v>
      </c>
      <c r="BB83" s="99" t="s">
        <v>28</v>
      </c>
      <c r="BC83" s="111" t="s">
        <v>229</v>
      </c>
      <c r="BD83" s="112">
        <v>439</v>
      </c>
      <c r="BE83" s="112">
        <v>882</v>
      </c>
      <c r="BF83" s="112">
        <v>980</v>
      </c>
      <c r="BQ83" s="46"/>
      <c r="CC83" s="4"/>
      <c r="CO83" s="4"/>
    </row>
    <row r="84" spans="1:93" s="3" customFormat="1" x14ac:dyDescent="0.3">
      <c r="A84" s="9" t="s">
        <v>234</v>
      </c>
      <c r="B84" s="3" t="s">
        <v>98</v>
      </c>
      <c r="C84" s="105">
        <v>739</v>
      </c>
      <c r="D84" s="106">
        <v>19073</v>
      </c>
      <c r="E84" s="101">
        <v>41.388397906999998</v>
      </c>
      <c r="F84" s="107">
        <v>34.564000067999999</v>
      </c>
      <c r="G84" s="107">
        <v>49.560220979999997</v>
      </c>
      <c r="H84" s="107">
        <v>2.9191910000000001E-32</v>
      </c>
      <c r="I84" s="108">
        <v>38.745871127000001</v>
      </c>
      <c r="J84" s="107">
        <v>36.050681142000002</v>
      </c>
      <c r="K84" s="107">
        <v>41.642556585000001</v>
      </c>
      <c r="L84" s="107">
        <v>0.33720319059999998</v>
      </c>
      <c r="M84" s="107">
        <v>0.28160285709999999</v>
      </c>
      <c r="N84" s="107">
        <v>0.40378138530000002</v>
      </c>
      <c r="O84" s="106">
        <v>1013</v>
      </c>
      <c r="P84" s="106">
        <v>23242</v>
      </c>
      <c r="Q84" s="101">
        <v>47.028279562000002</v>
      </c>
      <c r="R84" s="107">
        <v>39.461078450000002</v>
      </c>
      <c r="S84" s="107">
        <v>56.046594908000003</v>
      </c>
      <c r="T84" s="107">
        <v>4.3721139999999999E-86</v>
      </c>
      <c r="U84" s="108">
        <v>43.584889424000004</v>
      </c>
      <c r="V84" s="107">
        <v>40.981879069999998</v>
      </c>
      <c r="W84" s="107">
        <v>46.353232921999997</v>
      </c>
      <c r="X84" s="107">
        <v>0.1720243216</v>
      </c>
      <c r="Y84" s="107">
        <v>0.14434432459999999</v>
      </c>
      <c r="Z84" s="107">
        <v>0.20501233629999999</v>
      </c>
      <c r="AA84" s="106">
        <v>1890</v>
      </c>
      <c r="AB84" s="106">
        <v>27776</v>
      </c>
      <c r="AC84" s="101">
        <v>76.106580455</v>
      </c>
      <c r="AD84" s="107">
        <v>64.303900136999999</v>
      </c>
      <c r="AE84" s="107">
        <v>90.075587580999994</v>
      </c>
      <c r="AF84" s="107">
        <v>2.7143459999999999E-49</v>
      </c>
      <c r="AG84" s="108">
        <v>68.044354838999993</v>
      </c>
      <c r="AH84" s="107">
        <v>65.044803353000006</v>
      </c>
      <c r="AI84" s="107">
        <v>71.182231119999997</v>
      </c>
      <c r="AJ84" s="107">
        <v>0.28113865529999998</v>
      </c>
      <c r="AK84" s="107">
        <v>0.23753940730000001</v>
      </c>
      <c r="AL84" s="107">
        <v>0.33274034139999997</v>
      </c>
      <c r="AM84" s="107">
        <v>3.7374741999999998E-7</v>
      </c>
      <c r="AN84" s="107">
        <v>1.6183152171999999</v>
      </c>
      <c r="AO84" s="107">
        <v>1.3441014532</v>
      </c>
      <c r="AP84" s="107">
        <v>1.9484720711000001</v>
      </c>
      <c r="AQ84" s="107">
        <v>0.20159932</v>
      </c>
      <c r="AR84" s="107">
        <v>1.1362672135</v>
      </c>
      <c r="AS84" s="107">
        <v>0.93396055629999997</v>
      </c>
      <c r="AT84" s="107">
        <v>1.3823958322000001</v>
      </c>
      <c r="AU84" s="105">
        <v>1</v>
      </c>
      <c r="AV84" s="105">
        <v>2</v>
      </c>
      <c r="AW84" s="105">
        <v>3</v>
      </c>
      <c r="AX84" s="105" t="s">
        <v>28</v>
      </c>
      <c r="AY84" s="105" t="s">
        <v>228</v>
      </c>
      <c r="AZ84" s="105" t="s">
        <v>28</v>
      </c>
      <c r="BA84" s="105" t="s">
        <v>28</v>
      </c>
      <c r="BB84" s="105" t="s">
        <v>28</v>
      </c>
      <c r="BC84" s="103" t="s">
        <v>232</v>
      </c>
      <c r="BD84" s="104">
        <v>739</v>
      </c>
      <c r="BE84" s="104">
        <v>1013</v>
      </c>
      <c r="BF84" s="104">
        <v>1890</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9">
        <v>633</v>
      </c>
      <c r="D85" s="109">
        <v>17098</v>
      </c>
      <c r="E85" s="110">
        <v>40.327338372</v>
      </c>
      <c r="F85" s="100">
        <v>33.672934198</v>
      </c>
      <c r="G85" s="100">
        <v>48.296777779000003</v>
      </c>
      <c r="H85" s="100">
        <v>1.095112E-33</v>
      </c>
      <c r="I85" s="102">
        <v>37.021873902999999</v>
      </c>
      <c r="J85" s="100">
        <v>34.247287002</v>
      </c>
      <c r="K85" s="100">
        <v>40.021247442000004</v>
      </c>
      <c r="L85" s="100">
        <v>0.3285584332</v>
      </c>
      <c r="M85" s="100">
        <v>0.27434308699999999</v>
      </c>
      <c r="N85" s="100">
        <v>0.39348774990000002</v>
      </c>
      <c r="O85" s="109">
        <v>790</v>
      </c>
      <c r="P85" s="109">
        <v>18222</v>
      </c>
      <c r="Q85" s="110">
        <v>46.420358984000003</v>
      </c>
      <c r="R85" s="100">
        <v>38.903701603999998</v>
      </c>
      <c r="S85" s="100">
        <v>55.389323879000003</v>
      </c>
      <c r="T85" s="100">
        <v>3.6488550000000001E-86</v>
      </c>
      <c r="U85" s="102">
        <v>43.354187246000002</v>
      </c>
      <c r="V85" s="100">
        <v>40.433995381999999</v>
      </c>
      <c r="W85" s="100">
        <v>46.485278885</v>
      </c>
      <c r="X85" s="100">
        <v>0.16980061439999999</v>
      </c>
      <c r="Y85" s="100">
        <v>0.14230550080000001</v>
      </c>
      <c r="Z85" s="100">
        <v>0.20260811049999999</v>
      </c>
      <c r="AA85" s="109">
        <v>921</v>
      </c>
      <c r="AB85" s="109">
        <v>18892</v>
      </c>
      <c r="AC85" s="110">
        <v>49.632169744000002</v>
      </c>
      <c r="AD85" s="100">
        <v>41.709918256999998</v>
      </c>
      <c r="AE85" s="100">
        <v>59.059148913999998</v>
      </c>
      <c r="AF85" s="100">
        <v>1.737186E-81</v>
      </c>
      <c r="AG85" s="102">
        <v>48.750793987000002</v>
      </c>
      <c r="AH85" s="100">
        <v>45.701836137000001</v>
      </c>
      <c r="AI85" s="100">
        <v>52.003160381000001</v>
      </c>
      <c r="AJ85" s="100">
        <v>0.18334185259999999</v>
      </c>
      <c r="AK85" s="100">
        <v>0.15407695709999999</v>
      </c>
      <c r="AL85" s="100">
        <v>0.21816523099999999</v>
      </c>
      <c r="AM85" s="100">
        <v>0.49396872349999998</v>
      </c>
      <c r="AN85" s="100">
        <v>1.069189701</v>
      </c>
      <c r="AO85" s="100">
        <v>0.88267573769999996</v>
      </c>
      <c r="AP85" s="100">
        <v>1.2951150326</v>
      </c>
      <c r="AQ85" s="100">
        <v>0.16221698809999999</v>
      </c>
      <c r="AR85" s="100">
        <v>1.1510890839000001</v>
      </c>
      <c r="AS85" s="100">
        <v>0.9449621198</v>
      </c>
      <c r="AT85" s="100">
        <v>1.4021790411999999</v>
      </c>
      <c r="AU85" s="99">
        <v>1</v>
      </c>
      <c r="AV85" s="99">
        <v>2</v>
      </c>
      <c r="AW85" s="99">
        <v>3</v>
      </c>
      <c r="AX85" s="99" t="s">
        <v>28</v>
      </c>
      <c r="AY85" s="99" t="s">
        <v>28</v>
      </c>
      <c r="AZ85" s="99" t="s">
        <v>28</v>
      </c>
      <c r="BA85" s="99" t="s">
        <v>28</v>
      </c>
      <c r="BB85" s="99" t="s">
        <v>28</v>
      </c>
      <c r="BC85" s="111" t="s">
        <v>230</v>
      </c>
      <c r="BD85" s="112">
        <v>633</v>
      </c>
      <c r="BE85" s="112">
        <v>790</v>
      </c>
      <c r="BF85" s="112">
        <v>921</v>
      </c>
    </row>
    <row r="86" spans="1:93" x14ac:dyDescent="0.3">
      <c r="A86" s="9"/>
      <c r="B86" t="s">
        <v>100</v>
      </c>
      <c r="C86" s="99">
        <v>805</v>
      </c>
      <c r="D86" s="109">
        <v>19961</v>
      </c>
      <c r="E86" s="110">
        <v>41.167516771000003</v>
      </c>
      <c r="F86" s="100">
        <v>34.488610815999998</v>
      </c>
      <c r="G86" s="100">
        <v>49.139828975</v>
      </c>
      <c r="H86" s="100">
        <v>1.1190459999999999E-33</v>
      </c>
      <c r="I86" s="102">
        <v>40.328640849999999</v>
      </c>
      <c r="J86" s="100">
        <v>37.636798452000001</v>
      </c>
      <c r="K86" s="100">
        <v>43.213008004999999</v>
      </c>
      <c r="L86" s="100">
        <v>0.3354036084</v>
      </c>
      <c r="M86" s="100">
        <v>0.2809886392</v>
      </c>
      <c r="N86" s="100">
        <v>0.40035633059999998</v>
      </c>
      <c r="O86" s="109">
        <v>911</v>
      </c>
      <c r="P86" s="109">
        <v>20664</v>
      </c>
      <c r="Q86" s="110">
        <v>45.248565730999999</v>
      </c>
      <c r="R86" s="100">
        <v>37.966095134</v>
      </c>
      <c r="S86" s="100">
        <v>53.927924204999997</v>
      </c>
      <c r="T86" s="100">
        <v>8.9843040000000002E-90</v>
      </c>
      <c r="U86" s="102">
        <v>44.086333719999999</v>
      </c>
      <c r="V86" s="100">
        <v>41.314492137999999</v>
      </c>
      <c r="W86" s="100">
        <v>47.044141664000001</v>
      </c>
      <c r="X86" s="100">
        <v>0.16551432229999999</v>
      </c>
      <c r="Y86" s="100">
        <v>0.13887583849999999</v>
      </c>
      <c r="Z86" s="100">
        <v>0.19726246980000001</v>
      </c>
      <c r="AA86" s="109">
        <v>979</v>
      </c>
      <c r="AB86" s="109">
        <v>22239</v>
      </c>
      <c r="AC86" s="110">
        <v>43.275349298000002</v>
      </c>
      <c r="AD86" s="100">
        <v>36.394194917999997</v>
      </c>
      <c r="AE86" s="100">
        <v>51.457543190000003</v>
      </c>
      <c r="AF86" s="100">
        <v>1.203292E-95</v>
      </c>
      <c r="AG86" s="102">
        <v>44.021763569000001</v>
      </c>
      <c r="AH86" s="100">
        <v>41.348800707000002</v>
      </c>
      <c r="AI86" s="100">
        <v>46.867518152000002</v>
      </c>
      <c r="AJ86" s="100">
        <v>0.15985967879999999</v>
      </c>
      <c r="AK86" s="100">
        <v>0.13444060890000001</v>
      </c>
      <c r="AL86" s="100">
        <v>0.19008480489999999</v>
      </c>
      <c r="AM86" s="100">
        <v>0.64548529359999995</v>
      </c>
      <c r="AN86" s="100">
        <v>0.95639162479999995</v>
      </c>
      <c r="AO86" s="100">
        <v>0.79092722579999997</v>
      </c>
      <c r="AP86" s="100">
        <v>1.1564716828999999</v>
      </c>
      <c r="AQ86" s="100">
        <v>0.33769775270000002</v>
      </c>
      <c r="AR86" s="100">
        <v>1.0991327453999999</v>
      </c>
      <c r="AS86" s="100">
        <v>0.90600258140000001</v>
      </c>
      <c r="AT86" s="100">
        <v>1.3334319536000001</v>
      </c>
      <c r="AU86" s="99">
        <v>1</v>
      </c>
      <c r="AV86" s="99">
        <v>2</v>
      </c>
      <c r="AW86" s="99">
        <v>3</v>
      </c>
      <c r="AX86" s="99" t="s">
        <v>28</v>
      </c>
      <c r="AY86" s="99" t="s">
        <v>28</v>
      </c>
      <c r="AZ86" s="99" t="s">
        <v>28</v>
      </c>
      <c r="BA86" s="99" t="s">
        <v>28</v>
      </c>
      <c r="BB86" s="99" t="s">
        <v>28</v>
      </c>
      <c r="BC86" s="111" t="s">
        <v>230</v>
      </c>
      <c r="BD86" s="112">
        <v>805</v>
      </c>
      <c r="BE86" s="112">
        <v>911</v>
      </c>
      <c r="BF86" s="112">
        <v>979</v>
      </c>
    </row>
    <row r="87" spans="1:93" x14ac:dyDescent="0.3">
      <c r="A87" s="9"/>
      <c r="B87" t="s">
        <v>101</v>
      </c>
      <c r="C87" s="99">
        <v>713</v>
      </c>
      <c r="D87" s="109">
        <v>20150</v>
      </c>
      <c r="E87" s="110">
        <v>38.376572746000001</v>
      </c>
      <c r="F87" s="100">
        <v>32.019776552000003</v>
      </c>
      <c r="G87" s="100">
        <v>45.995365810999999</v>
      </c>
      <c r="H87" s="100">
        <v>2.6188810000000001E-36</v>
      </c>
      <c r="I87" s="102">
        <v>35.384615384999996</v>
      </c>
      <c r="J87" s="100">
        <v>32.880372655999999</v>
      </c>
      <c r="K87" s="100">
        <v>38.079586839999997</v>
      </c>
      <c r="L87" s="100">
        <v>0.31266498409999999</v>
      </c>
      <c r="M87" s="100">
        <v>0.26087433589999998</v>
      </c>
      <c r="N87" s="100">
        <v>0.37473748420000003</v>
      </c>
      <c r="O87" s="109">
        <v>1090</v>
      </c>
      <c r="P87" s="109">
        <v>22985</v>
      </c>
      <c r="Q87" s="110">
        <v>53.739845996</v>
      </c>
      <c r="R87" s="100">
        <v>45.080011140000003</v>
      </c>
      <c r="S87" s="100">
        <v>64.063228348999999</v>
      </c>
      <c r="T87" s="100">
        <v>1.4155260000000001E-73</v>
      </c>
      <c r="U87" s="102">
        <v>47.422231889999999</v>
      </c>
      <c r="V87" s="100">
        <v>44.688917875000001</v>
      </c>
      <c r="W87" s="100">
        <v>50.322723941</v>
      </c>
      <c r="X87" s="100">
        <v>0.1965745002</v>
      </c>
      <c r="Y87" s="100">
        <v>0.164897768</v>
      </c>
      <c r="Z87" s="100">
        <v>0.2343363078</v>
      </c>
      <c r="AA87" s="109">
        <v>1130</v>
      </c>
      <c r="AB87" s="109">
        <v>26101</v>
      </c>
      <c r="AC87" s="110">
        <v>46.281333205000003</v>
      </c>
      <c r="AD87" s="100">
        <v>38.874247373000003</v>
      </c>
      <c r="AE87" s="100">
        <v>55.099762644000002</v>
      </c>
      <c r="AF87" s="100">
        <v>1.1123800000000001E-87</v>
      </c>
      <c r="AG87" s="102">
        <v>43.293360407999998</v>
      </c>
      <c r="AH87" s="100">
        <v>40.841301940000001</v>
      </c>
      <c r="AI87" s="100">
        <v>45.892637264999998</v>
      </c>
      <c r="AJ87" s="100">
        <v>0.1709638208</v>
      </c>
      <c r="AK87" s="100">
        <v>0.14360195349999999</v>
      </c>
      <c r="AL87" s="100">
        <v>0.20353920889999999</v>
      </c>
      <c r="AM87" s="100">
        <v>0.12570888969999999</v>
      </c>
      <c r="AN87" s="100">
        <v>0.8612107524</v>
      </c>
      <c r="AO87" s="100">
        <v>0.71129667409999997</v>
      </c>
      <c r="AP87" s="100">
        <v>1.0427209729</v>
      </c>
      <c r="AQ87" s="100">
        <v>8.1580810000000004E-4</v>
      </c>
      <c r="AR87" s="100">
        <v>1.4003294758</v>
      </c>
      <c r="AS87" s="100">
        <v>1.1497650701</v>
      </c>
      <c r="AT87" s="100">
        <v>1.7054985332999999</v>
      </c>
      <c r="AU87" s="99">
        <v>1</v>
      </c>
      <c r="AV87" s="99">
        <v>2</v>
      </c>
      <c r="AW87" s="99">
        <v>3</v>
      </c>
      <c r="AX87" s="99" t="s">
        <v>227</v>
      </c>
      <c r="AY87" s="99" t="s">
        <v>28</v>
      </c>
      <c r="AZ87" s="99" t="s">
        <v>28</v>
      </c>
      <c r="BA87" s="99" t="s">
        <v>28</v>
      </c>
      <c r="BB87" s="99" t="s">
        <v>28</v>
      </c>
      <c r="BC87" s="111" t="s">
        <v>229</v>
      </c>
      <c r="BD87" s="112">
        <v>713</v>
      </c>
      <c r="BE87" s="112">
        <v>1090</v>
      </c>
      <c r="BF87" s="112">
        <v>1130</v>
      </c>
    </row>
    <row r="88" spans="1:93" x14ac:dyDescent="0.3">
      <c r="A88" s="9"/>
      <c r="B88" t="s">
        <v>102</v>
      </c>
      <c r="C88" s="99">
        <v>389</v>
      </c>
      <c r="D88" s="109">
        <v>8069</v>
      </c>
      <c r="E88" s="110">
        <v>47.178922133</v>
      </c>
      <c r="F88" s="100">
        <v>38.991241344999999</v>
      </c>
      <c r="G88" s="100">
        <v>57.085915112999999</v>
      </c>
      <c r="H88" s="100">
        <v>8.2457570000000001E-23</v>
      </c>
      <c r="I88" s="102">
        <v>48.209195686999998</v>
      </c>
      <c r="J88" s="100">
        <v>43.648794565999999</v>
      </c>
      <c r="K88" s="100">
        <v>53.246064912999998</v>
      </c>
      <c r="L88" s="100">
        <v>0.38438025819999999</v>
      </c>
      <c r="M88" s="100">
        <v>0.31767286610000001</v>
      </c>
      <c r="N88" s="100">
        <v>0.46509538150000002</v>
      </c>
      <c r="O88" s="109">
        <v>515</v>
      </c>
      <c r="P88" s="109">
        <v>8252</v>
      </c>
      <c r="Q88" s="110">
        <v>62.038245076000003</v>
      </c>
      <c r="R88" s="100">
        <v>51.655699014</v>
      </c>
      <c r="S88" s="100">
        <v>74.507632760000007</v>
      </c>
      <c r="T88" s="100">
        <v>9.9971350000000004E-57</v>
      </c>
      <c r="U88" s="102">
        <v>62.409112942</v>
      </c>
      <c r="V88" s="100">
        <v>57.245267384000002</v>
      </c>
      <c r="W88" s="100">
        <v>68.038766456000005</v>
      </c>
      <c r="X88" s="100">
        <v>0.2269291397</v>
      </c>
      <c r="Y88" s="100">
        <v>0.18895091759999999</v>
      </c>
      <c r="Z88" s="100">
        <v>0.27254080089999999</v>
      </c>
      <c r="AA88" s="109">
        <v>460</v>
      </c>
      <c r="AB88" s="109">
        <v>8416</v>
      </c>
      <c r="AC88" s="110">
        <v>54.568030084</v>
      </c>
      <c r="AD88" s="100">
        <v>45.305337801</v>
      </c>
      <c r="AE88" s="100">
        <v>65.724483070000005</v>
      </c>
      <c r="AF88" s="100">
        <v>6.9210469999999999E-64</v>
      </c>
      <c r="AG88" s="102">
        <v>54.657794676999998</v>
      </c>
      <c r="AH88" s="100">
        <v>49.884385676999997</v>
      </c>
      <c r="AI88" s="100">
        <v>59.887968516999997</v>
      </c>
      <c r="AJ88" s="100">
        <v>0.2015749822</v>
      </c>
      <c r="AK88" s="100">
        <v>0.1673584816</v>
      </c>
      <c r="AL88" s="100">
        <v>0.2427870583</v>
      </c>
      <c r="AM88" s="100">
        <v>0.22765546049999999</v>
      </c>
      <c r="AN88" s="100">
        <v>0.87958693889999995</v>
      </c>
      <c r="AO88" s="100">
        <v>0.71409080430000005</v>
      </c>
      <c r="AP88" s="100">
        <v>1.0834380986000001</v>
      </c>
      <c r="AQ88" s="100">
        <v>1.14877999E-2</v>
      </c>
      <c r="AR88" s="100">
        <v>1.3149568127</v>
      </c>
      <c r="AS88" s="100">
        <v>1.0634103715000001</v>
      </c>
      <c r="AT88" s="100">
        <v>1.6260057883000001</v>
      </c>
      <c r="AU88" s="99">
        <v>1</v>
      </c>
      <c r="AV88" s="99">
        <v>2</v>
      </c>
      <c r="AW88" s="99">
        <v>3</v>
      </c>
      <c r="AX88" s="99" t="s">
        <v>28</v>
      </c>
      <c r="AY88" s="99" t="s">
        <v>28</v>
      </c>
      <c r="AZ88" s="99" t="s">
        <v>28</v>
      </c>
      <c r="BA88" s="99" t="s">
        <v>28</v>
      </c>
      <c r="BB88" s="99" t="s">
        <v>28</v>
      </c>
      <c r="BC88" s="111" t="s">
        <v>230</v>
      </c>
      <c r="BD88" s="112">
        <v>389</v>
      </c>
      <c r="BE88" s="112">
        <v>515</v>
      </c>
      <c r="BF88" s="112">
        <v>460</v>
      </c>
    </row>
    <row r="89" spans="1:93" x14ac:dyDescent="0.3">
      <c r="A89" s="9"/>
      <c r="B89" t="s">
        <v>150</v>
      </c>
      <c r="C89" s="99">
        <v>645</v>
      </c>
      <c r="D89" s="109">
        <v>20046</v>
      </c>
      <c r="E89" s="110">
        <v>35.466486158999999</v>
      </c>
      <c r="F89" s="100">
        <v>29.589048978000001</v>
      </c>
      <c r="G89" s="100">
        <v>42.511391340000003</v>
      </c>
      <c r="H89" s="100">
        <v>4.0459859999999999E-41</v>
      </c>
      <c r="I89" s="102">
        <v>32.175995211</v>
      </c>
      <c r="J89" s="100">
        <v>29.786258936999999</v>
      </c>
      <c r="K89" s="100">
        <v>34.757458800999999</v>
      </c>
      <c r="L89" s="100">
        <v>0.28895567109999998</v>
      </c>
      <c r="M89" s="100">
        <v>0.2410704987</v>
      </c>
      <c r="N89" s="100">
        <v>0.34635254129999998</v>
      </c>
      <c r="O89" s="109">
        <v>998</v>
      </c>
      <c r="P89" s="109">
        <v>22558</v>
      </c>
      <c r="Q89" s="110">
        <v>47.584865618999999</v>
      </c>
      <c r="R89" s="100">
        <v>39.990073258000002</v>
      </c>
      <c r="S89" s="100">
        <v>56.622037710000001</v>
      </c>
      <c r="T89" s="100">
        <v>1.8802750000000002E-86</v>
      </c>
      <c r="U89" s="102">
        <v>44.241510771999998</v>
      </c>
      <c r="V89" s="100">
        <v>41.580110095999999</v>
      </c>
      <c r="W89" s="100">
        <v>47.073258606000003</v>
      </c>
      <c r="X89" s="100">
        <v>0.1740602527</v>
      </c>
      <c r="Y89" s="100">
        <v>0.1462793299</v>
      </c>
      <c r="Z89" s="100">
        <v>0.20711724340000001</v>
      </c>
      <c r="AA89" s="109">
        <v>1132</v>
      </c>
      <c r="AB89" s="109">
        <v>24467</v>
      </c>
      <c r="AC89" s="110">
        <v>49.601556010000003</v>
      </c>
      <c r="AD89" s="100">
        <v>41.729915523000003</v>
      </c>
      <c r="AE89" s="100">
        <v>58.958047907000001</v>
      </c>
      <c r="AF89" s="100">
        <v>1.472502E-82</v>
      </c>
      <c r="AG89" s="102">
        <v>46.266399640000003</v>
      </c>
      <c r="AH89" s="100">
        <v>43.648202654999999</v>
      </c>
      <c r="AI89" s="100">
        <v>49.041646745999998</v>
      </c>
      <c r="AJ89" s="100">
        <v>0.1832287651</v>
      </c>
      <c r="AK89" s="100">
        <v>0.15415082720000001</v>
      </c>
      <c r="AL89" s="100">
        <v>0.21779176259999999</v>
      </c>
      <c r="AM89" s="100">
        <v>0.66544260710000003</v>
      </c>
      <c r="AN89" s="100">
        <v>1.0423809202000001</v>
      </c>
      <c r="AO89" s="100">
        <v>0.86361273049999998</v>
      </c>
      <c r="AP89" s="100">
        <v>1.2581541984</v>
      </c>
      <c r="AQ89" s="100">
        <v>3.2317333999999998E-3</v>
      </c>
      <c r="AR89" s="100">
        <v>1.3416853704</v>
      </c>
      <c r="AS89" s="100">
        <v>1.1032913924000001</v>
      </c>
      <c r="AT89" s="100">
        <v>1.6315903898999999</v>
      </c>
      <c r="AU89" s="99">
        <v>1</v>
      </c>
      <c r="AV89" s="99">
        <v>2</v>
      </c>
      <c r="AW89" s="99">
        <v>3</v>
      </c>
      <c r="AX89" s="99" t="s">
        <v>227</v>
      </c>
      <c r="AY89" s="99" t="s">
        <v>28</v>
      </c>
      <c r="AZ89" s="99" t="s">
        <v>28</v>
      </c>
      <c r="BA89" s="99" t="s">
        <v>28</v>
      </c>
      <c r="BB89" s="99" t="s">
        <v>28</v>
      </c>
      <c r="BC89" s="111" t="s">
        <v>229</v>
      </c>
      <c r="BD89" s="112">
        <v>645</v>
      </c>
      <c r="BE89" s="112">
        <v>998</v>
      </c>
      <c r="BF89" s="112">
        <v>1132</v>
      </c>
    </row>
    <row r="90" spans="1:93" x14ac:dyDescent="0.3">
      <c r="A90" s="9"/>
      <c r="B90" t="s">
        <v>151</v>
      </c>
      <c r="C90" s="99">
        <v>653</v>
      </c>
      <c r="D90" s="109">
        <v>13815</v>
      </c>
      <c r="E90" s="110">
        <v>47.847570890999997</v>
      </c>
      <c r="F90" s="100">
        <v>39.930792443999998</v>
      </c>
      <c r="G90" s="100">
        <v>57.333949566999998</v>
      </c>
      <c r="H90" s="100">
        <v>1.8221119999999999E-24</v>
      </c>
      <c r="I90" s="102">
        <v>47.267462903000002</v>
      </c>
      <c r="J90" s="100">
        <v>43.777625487000002</v>
      </c>
      <c r="K90" s="100">
        <v>51.035500998000003</v>
      </c>
      <c r="L90" s="100">
        <v>0.3898279321</v>
      </c>
      <c r="M90" s="100">
        <v>0.32532765940000002</v>
      </c>
      <c r="N90" s="100">
        <v>0.46711618960000001</v>
      </c>
      <c r="O90" s="109">
        <v>771</v>
      </c>
      <c r="P90" s="109">
        <v>14077</v>
      </c>
      <c r="Q90" s="110">
        <v>55.295068579999999</v>
      </c>
      <c r="R90" s="100">
        <v>46.285825760000002</v>
      </c>
      <c r="S90" s="100">
        <v>66.057903452000005</v>
      </c>
      <c r="T90" s="100">
        <v>1.9678949999999999E-69</v>
      </c>
      <c r="U90" s="102">
        <v>54.770192512999998</v>
      </c>
      <c r="V90" s="100">
        <v>51.037452961</v>
      </c>
      <c r="W90" s="100">
        <v>58.775934413999998</v>
      </c>
      <c r="X90" s="100">
        <v>0.20226333490000001</v>
      </c>
      <c r="Y90" s="100">
        <v>0.16930850650000001</v>
      </c>
      <c r="Z90" s="100">
        <v>0.241632612</v>
      </c>
      <c r="AA90" s="109">
        <v>736</v>
      </c>
      <c r="AB90" s="109">
        <v>14128</v>
      </c>
      <c r="AC90" s="110">
        <v>51.232441538000003</v>
      </c>
      <c r="AD90" s="100">
        <v>42.861856689</v>
      </c>
      <c r="AE90" s="100">
        <v>61.237736036000001</v>
      </c>
      <c r="AF90" s="100">
        <v>1.001692E-74</v>
      </c>
      <c r="AG90" s="102">
        <v>52.095130238000003</v>
      </c>
      <c r="AH90" s="100">
        <v>48.464241817000001</v>
      </c>
      <c r="AI90" s="100">
        <v>55.998040879999998</v>
      </c>
      <c r="AJ90" s="100">
        <v>0.18925327659999999</v>
      </c>
      <c r="AK90" s="100">
        <v>0.15833223199999999</v>
      </c>
      <c r="AL90" s="100">
        <v>0.22621295890000001</v>
      </c>
      <c r="AM90" s="100">
        <v>0.44734732789999998</v>
      </c>
      <c r="AN90" s="100">
        <v>0.92652822130000001</v>
      </c>
      <c r="AO90" s="100">
        <v>0.76097953900000004</v>
      </c>
      <c r="AP90" s="100">
        <v>1.1280914936999999</v>
      </c>
      <c r="AQ90" s="100">
        <v>0.1539326624</v>
      </c>
      <c r="AR90" s="100">
        <v>1.1556504864999999</v>
      </c>
      <c r="AS90" s="100">
        <v>0.94724254679999997</v>
      </c>
      <c r="AT90" s="100">
        <v>1.4099113807999999</v>
      </c>
      <c r="AU90" s="99">
        <v>1</v>
      </c>
      <c r="AV90" s="99">
        <v>2</v>
      </c>
      <c r="AW90" s="99">
        <v>3</v>
      </c>
      <c r="AX90" s="99" t="s">
        <v>28</v>
      </c>
      <c r="AY90" s="99" t="s">
        <v>28</v>
      </c>
      <c r="AZ90" s="99" t="s">
        <v>28</v>
      </c>
      <c r="BA90" s="99" t="s">
        <v>28</v>
      </c>
      <c r="BB90" s="99" t="s">
        <v>28</v>
      </c>
      <c r="BC90" s="111" t="s">
        <v>230</v>
      </c>
      <c r="BD90" s="112">
        <v>653</v>
      </c>
      <c r="BE90" s="112">
        <v>771</v>
      </c>
      <c r="BF90" s="112">
        <v>736</v>
      </c>
    </row>
    <row r="91" spans="1:93" x14ac:dyDescent="0.3">
      <c r="A91" s="9"/>
      <c r="B91" t="s">
        <v>103</v>
      </c>
      <c r="C91" s="99">
        <v>732</v>
      </c>
      <c r="D91" s="109">
        <v>16686</v>
      </c>
      <c r="E91" s="110">
        <v>48.885123798000002</v>
      </c>
      <c r="F91" s="100">
        <v>40.824395647999999</v>
      </c>
      <c r="G91" s="100">
        <v>58.537433090999997</v>
      </c>
      <c r="H91" s="100">
        <v>1.331765E-23</v>
      </c>
      <c r="I91" s="102">
        <v>43.869111830000001</v>
      </c>
      <c r="J91" s="100">
        <v>40.803510365999998</v>
      </c>
      <c r="K91" s="100">
        <v>47.165034466000002</v>
      </c>
      <c r="L91" s="100">
        <v>0.39828117419999998</v>
      </c>
      <c r="M91" s="100">
        <v>0.33260810190000001</v>
      </c>
      <c r="N91" s="100">
        <v>0.47692131630000001</v>
      </c>
      <c r="O91" s="109">
        <v>906</v>
      </c>
      <c r="P91" s="109">
        <v>18204</v>
      </c>
      <c r="Q91" s="110">
        <v>54.874402889000002</v>
      </c>
      <c r="R91" s="100">
        <v>45.961040603000001</v>
      </c>
      <c r="S91" s="100">
        <v>65.516360223999996</v>
      </c>
      <c r="T91" s="100">
        <v>1.5411169999999999E-70</v>
      </c>
      <c r="U91" s="102">
        <v>49.769281477</v>
      </c>
      <c r="V91" s="100">
        <v>46.631790774000002</v>
      </c>
      <c r="W91" s="100">
        <v>53.117869538999997</v>
      </c>
      <c r="X91" s="100">
        <v>0.20072458560000001</v>
      </c>
      <c r="Y91" s="100">
        <v>0.1681204778</v>
      </c>
      <c r="Z91" s="100">
        <v>0.2396517058</v>
      </c>
      <c r="AA91" s="109">
        <v>1042</v>
      </c>
      <c r="AB91" s="109">
        <v>20210</v>
      </c>
      <c r="AC91" s="110">
        <v>57.641472456999999</v>
      </c>
      <c r="AD91" s="100">
        <v>48.374157898999997</v>
      </c>
      <c r="AE91" s="100">
        <v>68.684179556999993</v>
      </c>
      <c r="AF91" s="100">
        <v>4.9982459999999999E-67</v>
      </c>
      <c r="AG91" s="102">
        <v>51.558634339000001</v>
      </c>
      <c r="AH91" s="100">
        <v>48.521264344999999</v>
      </c>
      <c r="AI91" s="100">
        <v>54.786139867000003</v>
      </c>
      <c r="AJ91" s="100">
        <v>0.21292831649999999</v>
      </c>
      <c r="AK91" s="100">
        <v>0.17869474120000001</v>
      </c>
      <c r="AL91" s="100">
        <v>0.253720214</v>
      </c>
      <c r="AM91" s="100">
        <v>0.61819550729999995</v>
      </c>
      <c r="AN91" s="100">
        <v>1.0504255066999999</v>
      </c>
      <c r="AO91" s="100">
        <v>0.86566071259999999</v>
      </c>
      <c r="AP91" s="100">
        <v>1.2746261082000001</v>
      </c>
      <c r="AQ91" s="100">
        <v>0.25190238539999998</v>
      </c>
      <c r="AR91" s="100">
        <v>1.1225174169000001</v>
      </c>
      <c r="AS91" s="100">
        <v>0.92114962290000002</v>
      </c>
      <c r="AT91" s="100">
        <v>1.3679051913</v>
      </c>
      <c r="AU91" s="99">
        <v>1</v>
      </c>
      <c r="AV91" s="99">
        <v>2</v>
      </c>
      <c r="AW91" s="99">
        <v>3</v>
      </c>
      <c r="AX91" s="99" t="s">
        <v>28</v>
      </c>
      <c r="AY91" s="99" t="s">
        <v>28</v>
      </c>
      <c r="AZ91" s="99" t="s">
        <v>28</v>
      </c>
      <c r="BA91" s="99" t="s">
        <v>28</v>
      </c>
      <c r="BB91" s="99" t="s">
        <v>28</v>
      </c>
      <c r="BC91" s="111" t="s">
        <v>230</v>
      </c>
      <c r="BD91" s="112">
        <v>732</v>
      </c>
      <c r="BE91" s="112">
        <v>906</v>
      </c>
      <c r="BF91" s="112">
        <v>1042</v>
      </c>
    </row>
    <row r="92" spans="1:93" x14ac:dyDescent="0.3">
      <c r="A92" s="9"/>
      <c r="B92" t="s">
        <v>113</v>
      </c>
      <c r="C92" s="99">
        <v>804</v>
      </c>
      <c r="D92" s="109">
        <v>11872</v>
      </c>
      <c r="E92" s="110">
        <v>69.241655374999993</v>
      </c>
      <c r="F92" s="100">
        <v>57.954020518999997</v>
      </c>
      <c r="G92" s="100">
        <v>82.727769292000005</v>
      </c>
      <c r="H92" s="100">
        <v>2.8794239999999998E-10</v>
      </c>
      <c r="I92" s="102">
        <v>67.722371968000004</v>
      </c>
      <c r="J92" s="100">
        <v>63.199347869</v>
      </c>
      <c r="K92" s="100">
        <v>72.569097935000002</v>
      </c>
      <c r="L92" s="100">
        <v>0.56413169620000003</v>
      </c>
      <c r="M92" s="100">
        <v>0.4721680861</v>
      </c>
      <c r="N92" s="100">
        <v>0.67400694800000005</v>
      </c>
      <c r="O92" s="109">
        <v>1038</v>
      </c>
      <c r="P92" s="109">
        <v>12984</v>
      </c>
      <c r="Q92" s="110">
        <v>83.806854673000004</v>
      </c>
      <c r="R92" s="100">
        <v>70.406686515000004</v>
      </c>
      <c r="S92" s="100">
        <v>99.757412794999993</v>
      </c>
      <c r="T92" s="100">
        <v>2.2868840000000001E-40</v>
      </c>
      <c r="U92" s="102">
        <v>79.944547134999993</v>
      </c>
      <c r="V92" s="100">
        <v>75.226142304000007</v>
      </c>
      <c r="W92" s="100">
        <v>84.958904189999998</v>
      </c>
      <c r="X92" s="100">
        <v>0.30655634129999998</v>
      </c>
      <c r="Y92" s="100">
        <v>0.25753998649999998</v>
      </c>
      <c r="Z92" s="100">
        <v>0.36490174460000002</v>
      </c>
      <c r="AA92" s="109">
        <v>1407</v>
      </c>
      <c r="AB92" s="109">
        <v>13804</v>
      </c>
      <c r="AC92" s="110">
        <v>103.07543423</v>
      </c>
      <c r="AD92" s="100">
        <v>86.980933496999995</v>
      </c>
      <c r="AE92" s="100">
        <v>122.14797788</v>
      </c>
      <c r="AF92" s="100">
        <v>7.3798739999999996E-29</v>
      </c>
      <c r="AG92" s="102">
        <v>101.92697769</v>
      </c>
      <c r="AH92" s="100">
        <v>96.737863054000002</v>
      </c>
      <c r="AI92" s="100">
        <v>107.39444156</v>
      </c>
      <c r="AJ92" s="100">
        <v>0.38076193670000003</v>
      </c>
      <c r="AK92" s="100">
        <v>0.32130865069999998</v>
      </c>
      <c r="AL92" s="100">
        <v>0.45121615030000001</v>
      </c>
      <c r="AM92" s="100">
        <v>2.8925104399999998E-2</v>
      </c>
      <c r="AN92" s="100">
        <v>1.2299165102</v>
      </c>
      <c r="AO92" s="100">
        <v>1.0214995255999999</v>
      </c>
      <c r="AP92" s="100">
        <v>1.4808569010999999</v>
      </c>
      <c r="AQ92" s="100">
        <v>5.2453190900000002E-2</v>
      </c>
      <c r="AR92" s="100">
        <v>1.2103531352000001</v>
      </c>
      <c r="AS92" s="100">
        <v>0.99797731310000004</v>
      </c>
      <c r="AT92" s="100">
        <v>1.4679238623999999</v>
      </c>
      <c r="AU92" s="99">
        <v>1</v>
      </c>
      <c r="AV92" s="99">
        <v>2</v>
      </c>
      <c r="AW92" s="99">
        <v>3</v>
      </c>
      <c r="AX92" s="99" t="s">
        <v>28</v>
      </c>
      <c r="AY92" s="99" t="s">
        <v>28</v>
      </c>
      <c r="AZ92" s="99" t="s">
        <v>28</v>
      </c>
      <c r="BA92" s="99" t="s">
        <v>28</v>
      </c>
      <c r="BB92" s="99" t="s">
        <v>28</v>
      </c>
      <c r="BC92" s="111" t="s">
        <v>230</v>
      </c>
      <c r="BD92" s="112">
        <v>804</v>
      </c>
      <c r="BE92" s="112">
        <v>1038</v>
      </c>
      <c r="BF92" s="112">
        <v>1407</v>
      </c>
    </row>
    <row r="93" spans="1:93" x14ac:dyDescent="0.3">
      <c r="A93" s="9"/>
      <c r="B93" t="s">
        <v>112</v>
      </c>
      <c r="C93" s="99">
        <v>123</v>
      </c>
      <c r="D93" s="109">
        <v>2773</v>
      </c>
      <c r="E93" s="110">
        <v>47.762351260999999</v>
      </c>
      <c r="F93" s="100">
        <v>37.474717939999998</v>
      </c>
      <c r="G93" s="100">
        <v>60.874165927999996</v>
      </c>
      <c r="H93" s="100">
        <v>2.4191880000000001E-14</v>
      </c>
      <c r="I93" s="102">
        <v>44.356292824000001</v>
      </c>
      <c r="J93" s="100">
        <v>37.171063205000003</v>
      </c>
      <c r="K93" s="100">
        <v>52.930439524999997</v>
      </c>
      <c r="L93" s="100">
        <v>0.3891336232</v>
      </c>
      <c r="M93" s="100">
        <v>0.30531731340000001</v>
      </c>
      <c r="N93" s="100">
        <v>0.49595935130000002</v>
      </c>
      <c r="O93" s="109">
        <v>161</v>
      </c>
      <c r="P93" s="109">
        <v>2896</v>
      </c>
      <c r="Q93" s="110">
        <v>57.482081413000003</v>
      </c>
      <c r="R93" s="100">
        <v>45.791136197999997</v>
      </c>
      <c r="S93" s="100">
        <v>72.157844463999993</v>
      </c>
      <c r="T93" s="100">
        <v>3.4549689999999998E-41</v>
      </c>
      <c r="U93" s="102">
        <v>55.593922652000003</v>
      </c>
      <c r="V93" s="100">
        <v>47.636872287000003</v>
      </c>
      <c r="W93" s="100">
        <v>64.880083166999995</v>
      </c>
      <c r="X93" s="100">
        <v>0.2102631895</v>
      </c>
      <c r="Y93" s="100">
        <v>0.16749898599999999</v>
      </c>
      <c r="Z93" s="100">
        <v>0.26394553139999999</v>
      </c>
      <c r="AA93" s="109">
        <v>268</v>
      </c>
      <c r="AB93" s="109">
        <v>3374</v>
      </c>
      <c r="AC93" s="110">
        <v>80.389544490999995</v>
      </c>
      <c r="AD93" s="100">
        <v>65.589437236999999</v>
      </c>
      <c r="AE93" s="100">
        <v>98.529262266000003</v>
      </c>
      <c r="AF93" s="100">
        <v>1.341701E-31</v>
      </c>
      <c r="AG93" s="102">
        <v>79.430942501000004</v>
      </c>
      <c r="AH93" s="100">
        <v>70.468382984000002</v>
      </c>
      <c r="AI93" s="100">
        <v>89.533410012999994</v>
      </c>
      <c r="AJ93" s="100">
        <v>0.29695997769999999</v>
      </c>
      <c r="AK93" s="100">
        <v>0.24228819730000001</v>
      </c>
      <c r="AL93" s="100">
        <v>0.36396832089999998</v>
      </c>
      <c r="AM93" s="100">
        <v>1.1942619E-2</v>
      </c>
      <c r="AN93" s="100">
        <v>1.3985148504</v>
      </c>
      <c r="AO93" s="100">
        <v>1.0766999967999999</v>
      </c>
      <c r="AP93" s="100">
        <v>1.8165169431999999</v>
      </c>
      <c r="AQ93" s="100">
        <v>0.2150082629</v>
      </c>
      <c r="AR93" s="100">
        <v>1.2035019193000001</v>
      </c>
      <c r="AS93" s="100">
        <v>0.89801209500000001</v>
      </c>
      <c r="AT93" s="100">
        <v>1.6129146565000001</v>
      </c>
      <c r="AU93" s="99">
        <v>1</v>
      </c>
      <c r="AV93" s="99">
        <v>2</v>
      </c>
      <c r="AW93" s="99">
        <v>3</v>
      </c>
      <c r="AX93" s="99" t="s">
        <v>28</v>
      </c>
      <c r="AY93" s="99" t="s">
        <v>28</v>
      </c>
      <c r="AZ93" s="99" t="s">
        <v>28</v>
      </c>
      <c r="BA93" s="99" t="s">
        <v>28</v>
      </c>
      <c r="BB93" s="99" t="s">
        <v>28</v>
      </c>
      <c r="BC93" s="111" t="s">
        <v>230</v>
      </c>
      <c r="BD93" s="112">
        <v>123</v>
      </c>
      <c r="BE93" s="112">
        <v>161</v>
      </c>
      <c r="BF93" s="112">
        <v>268</v>
      </c>
    </row>
    <row r="94" spans="1:93" x14ac:dyDescent="0.3">
      <c r="A94" s="9"/>
      <c r="B94" t="s">
        <v>114</v>
      </c>
      <c r="C94" s="99">
        <v>1434</v>
      </c>
      <c r="D94" s="109">
        <v>19113</v>
      </c>
      <c r="E94" s="110">
        <v>78.173701910999995</v>
      </c>
      <c r="F94" s="100">
        <v>65.978050296999996</v>
      </c>
      <c r="G94" s="100">
        <v>92.623647454999997</v>
      </c>
      <c r="H94" s="100">
        <v>1.8563988E-7</v>
      </c>
      <c r="I94" s="102">
        <v>75.027468214999999</v>
      </c>
      <c r="J94" s="100">
        <v>71.243013813000005</v>
      </c>
      <c r="K94" s="100">
        <v>79.012954190000002</v>
      </c>
      <c r="L94" s="100">
        <v>0.63690365029999996</v>
      </c>
      <c r="M94" s="100">
        <v>0.53754216629999996</v>
      </c>
      <c r="N94" s="100">
        <v>0.75463151579999999</v>
      </c>
      <c r="O94" s="109">
        <v>1801</v>
      </c>
      <c r="P94" s="109">
        <v>20815</v>
      </c>
      <c r="Q94" s="110">
        <v>91.368025424999999</v>
      </c>
      <c r="R94" s="100">
        <v>77.276498074000003</v>
      </c>
      <c r="S94" s="100">
        <v>108.02917159</v>
      </c>
      <c r="T94" s="100">
        <v>1.205681E-37</v>
      </c>
      <c r="U94" s="102">
        <v>86.524141244000006</v>
      </c>
      <c r="V94" s="100">
        <v>82.618985061999993</v>
      </c>
      <c r="W94" s="100">
        <v>90.613882661999995</v>
      </c>
      <c r="X94" s="100">
        <v>0.33421427990000002</v>
      </c>
      <c r="Y94" s="100">
        <v>0.28266900849999999</v>
      </c>
      <c r="Z94" s="100">
        <v>0.39515893680000003</v>
      </c>
      <c r="AA94" s="109">
        <v>2203</v>
      </c>
      <c r="AB94" s="109">
        <v>22894</v>
      </c>
      <c r="AC94" s="110">
        <v>100.23939903</v>
      </c>
      <c r="AD94" s="100">
        <v>84.906308035999999</v>
      </c>
      <c r="AE94" s="100">
        <v>118.34146779</v>
      </c>
      <c r="AF94" s="100">
        <v>9.0387759999999996E-32</v>
      </c>
      <c r="AG94" s="102">
        <v>96.226085436999995</v>
      </c>
      <c r="AH94" s="100">
        <v>92.290606828999998</v>
      </c>
      <c r="AI94" s="100">
        <v>100.32938169000001</v>
      </c>
      <c r="AJ94" s="100">
        <v>0.3702855874</v>
      </c>
      <c r="AK94" s="100">
        <v>0.31364495840000001</v>
      </c>
      <c r="AL94" s="100">
        <v>0.43715485459999998</v>
      </c>
      <c r="AM94" s="100">
        <v>0.30172274100000002</v>
      </c>
      <c r="AN94" s="100">
        <v>1.0970949472</v>
      </c>
      <c r="AO94" s="100">
        <v>0.92016990320000003</v>
      </c>
      <c r="AP94" s="100">
        <v>1.308038134</v>
      </c>
      <c r="AQ94" s="100">
        <v>8.7697984199999995E-2</v>
      </c>
      <c r="AR94" s="100">
        <v>1.1687821248000001</v>
      </c>
      <c r="AS94" s="100">
        <v>0.97722110009999996</v>
      </c>
      <c r="AT94" s="100">
        <v>1.3978941461000001</v>
      </c>
      <c r="AU94" s="99">
        <v>1</v>
      </c>
      <c r="AV94" s="99">
        <v>2</v>
      </c>
      <c r="AW94" s="99">
        <v>3</v>
      </c>
      <c r="AX94" s="99" t="s">
        <v>28</v>
      </c>
      <c r="AY94" s="99" t="s">
        <v>28</v>
      </c>
      <c r="AZ94" s="99" t="s">
        <v>28</v>
      </c>
      <c r="BA94" s="99" t="s">
        <v>28</v>
      </c>
      <c r="BB94" s="99" t="s">
        <v>28</v>
      </c>
      <c r="BC94" s="111" t="s">
        <v>230</v>
      </c>
      <c r="BD94" s="112">
        <v>1434</v>
      </c>
      <c r="BE94" s="112">
        <v>1801</v>
      </c>
      <c r="BF94" s="112">
        <v>2203</v>
      </c>
    </row>
    <row r="95" spans="1:93" x14ac:dyDescent="0.3">
      <c r="A95" s="9"/>
      <c r="B95" t="s">
        <v>104</v>
      </c>
      <c r="C95" s="99">
        <v>811</v>
      </c>
      <c r="D95" s="109">
        <v>18681</v>
      </c>
      <c r="E95" s="110">
        <v>45.309396477999996</v>
      </c>
      <c r="F95" s="100">
        <v>38.00427732</v>
      </c>
      <c r="G95" s="100">
        <v>54.018693525000003</v>
      </c>
      <c r="H95" s="100">
        <v>1.128713E-28</v>
      </c>
      <c r="I95" s="102">
        <v>43.413093517</v>
      </c>
      <c r="J95" s="100">
        <v>40.525744770000003</v>
      </c>
      <c r="K95" s="100">
        <v>46.506157985999998</v>
      </c>
      <c r="L95" s="100">
        <v>0.36914869459999999</v>
      </c>
      <c r="M95" s="100">
        <v>0.30963178609999997</v>
      </c>
      <c r="N95" s="100">
        <v>0.4401058444</v>
      </c>
      <c r="O95" s="109">
        <v>952</v>
      </c>
      <c r="P95" s="109">
        <v>19472</v>
      </c>
      <c r="Q95" s="110">
        <v>52.470849106999999</v>
      </c>
      <c r="R95" s="100">
        <v>44.116820736999998</v>
      </c>
      <c r="S95" s="100">
        <v>62.406809013</v>
      </c>
      <c r="T95" s="100">
        <v>1.14378E-77</v>
      </c>
      <c r="U95" s="102">
        <v>48.890714873</v>
      </c>
      <c r="V95" s="100">
        <v>45.881624576999997</v>
      </c>
      <c r="W95" s="100">
        <v>52.097152678999997</v>
      </c>
      <c r="X95" s="100">
        <v>0.19193264779999999</v>
      </c>
      <c r="Y95" s="100">
        <v>0.16137452250000001</v>
      </c>
      <c r="Z95" s="100">
        <v>0.22827730639999999</v>
      </c>
      <c r="AA95" s="109">
        <v>1008</v>
      </c>
      <c r="AB95" s="109">
        <v>20882</v>
      </c>
      <c r="AC95" s="110">
        <v>49.666301128000001</v>
      </c>
      <c r="AD95" s="100">
        <v>41.795185848999999</v>
      </c>
      <c r="AE95" s="100">
        <v>59.019751139999997</v>
      </c>
      <c r="AF95" s="100">
        <v>1.1234919999999999E-82</v>
      </c>
      <c r="AG95" s="102">
        <v>48.271238386999997</v>
      </c>
      <c r="AH95" s="100">
        <v>45.381423253999998</v>
      </c>
      <c r="AI95" s="100">
        <v>51.345072242000001</v>
      </c>
      <c r="AJ95" s="100">
        <v>0.1834679344</v>
      </c>
      <c r="AK95" s="100">
        <v>0.1543919366</v>
      </c>
      <c r="AL95" s="100">
        <v>0.21801969509999999</v>
      </c>
      <c r="AM95" s="100">
        <v>0.56581716520000003</v>
      </c>
      <c r="AN95" s="100">
        <v>0.94655036029999995</v>
      </c>
      <c r="AO95" s="100">
        <v>0.78472294570000001</v>
      </c>
      <c r="AP95" s="100">
        <v>1.1417502054999999</v>
      </c>
      <c r="AQ95" s="100">
        <v>0.13063284410000001</v>
      </c>
      <c r="AR95" s="100">
        <v>1.1580566767</v>
      </c>
      <c r="AS95" s="100">
        <v>0.95740866179999995</v>
      </c>
      <c r="AT95" s="100">
        <v>1.4007553094</v>
      </c>
      <c r="AU95" s="99">
        <v>1</v>
      </c>
      <c r="AV95" s="99">
        <v>2</v>
      </c>
      <c r="AW95" s="99">
        <v>3</v>
      </c>
      <c r="AX95" s="99" t="s">
        <v>28</v>
      </c>
      <c r="AY95" s="99" t="s">
        <v>28</v>
      </c>
      <c r="AZ95" s="99" t="s">
        <v>28</v>
      </c>
      <c r="BA95" s="99" t="s">
        <v>28</v>
      </c>
      <c r="BB95" s="99" t="s">
        <v>28</v>
      </c>
      <c r="BC95" s="111" t="s">
        <v>230</v>
      </c>
      <c r="BD95" s="112">
        <v>811</v>
      </c>
      <c r="BE95" s="112">
        <v>952</v>
      </c>
      <c r="BF95" s="112">
        <v>1008</v>
      </c>
    </row>
    <row r="96" spans="1:93" x14ac:dyDescent="0.3">
      <c r="A96" s="9"/>
      <c r="B96" t="s">
        <v>105</v>
      </c>
      <c r="C96" s="99">
        <v>660</v>
      </c>
      <c r="D96" s="109">
        <v>10027</v>
      </c>
      <c r="E96" s="110">
        <v>69.410770959000004</v>
      </c>
      <c r="F96" s="100">
        <v>57.967418938999998</v>
      </c>
      <c r="G96" s="100">
        <v>83.113155860999996</v>
      </c>
      <c r="H96" s="100">
        <v>5.5993649999999995E-10</v>
      </c>
      <c r="I96" s="102">
        <v>65.822279843999993</v>
      </c>
      <c r="J96" s="100">
        <v>60.987375628999999</v>
      </c>
      <c r="K96" s="100">
        <v>71.040481399000001</v>
      </c>
      <c r="L96" s="100">
        <v>0.5655095296</v>
      </c>
      <c r="M96" s="100">
        <v>0.4722772469</v>
      </c>
      <c r="N96" s="100">
        <v>0.67714680329999999</v>
      </c>
      <c r="O96" s="109">
        <v>729</v>
      </c>
      <c r="P96" s="109">
        <v>10109</v>
      </c>
      <c r="Q96" s="110">
        <v>78.215307030999995</v>
      </c>
      <c r="R96" s="100">
        <v>65.402191031000001</v>
      </c>
      <c r="S96" s="100">
        <v>93.538674431000004</v>
      </c>
      <c r="T96" s="100">
        <v>8.9455940000000001E-43</v>
      </c>
      <c r="U96" s="102">
        <v>72.113957858999996</v>
      </c>
      <c r="V96" s="100">
        <v>67.064601554000006</v>
      </c>
      <c r="W96" s="100">
        <v>77.543484903000007</v>
      </c>
      <c r="X96" s="100">
        <v>0.28610306930000001</v>
      </c>
      <c r="Y96" s="100">
        <v>0.23923408739999999</v>
      </c>
      <c r="Z96" s="100">
        <v>0.34215427739999998</v>
      </c>
      <c r="AA96" s="109">
        <v>807</v>
      </c>
      <c r="AB96" s="109">
        <v>10587</v>
      </c>
      <c r="AC96" s="110">
        <v>79.894123234999995</v>
      </c>
      <c r="AD96" s="100">
        <v>66.882900899999996</v>
      </c>
      <c r="AE96" s="100">
        <v>95.436514289000002</v>
      </c>
      <c r="AF96" s="100">
        <v>2.8609790000000001E-41</v>
      </c>
      <c r="AG96" s="102">
        <v>76.225559649000004</v>
      </c>
      <c r="AH96" s="100">
        <v>71.143775392999999</v>
      </c>
      <c r="AI96" s="100">
        <v>81.670334638</v>
      </c>
      <c r="AJ96" s="100">
        <v>0.29512988540000001</v>
      </c>
      <c r="AK96" s="100">
        <v>0.24706626819999999</v>
      </c>
      <c r="AL96" s="100">
        <v>0.35254367139999998</v>
      </c>
      <c r="AM96" s="100">
        <v>0.83285146089999995</v>
      </c>
      <c r="AN96" s="100">
        <v>1.0214640365000001</v>
      </c>
      <c r="AO96" s="100">
        <v>0.83862763640000004</v>
      </c>
      <c r="AP96" s="100">
        <v>1.2441621675000001</v>
      </c>
      <c r="AQ96" s="100">
        <v>0.2399215099</v>
      </c>
      <c r="AR96" s="100">
        <v>1.1268468272000001</v>
      </c>
      <c r="AS96" s="100">
        <v>0.92334691739999997</v>
      </c>
      <c r="AT96" s="100">
        <v>1.3751968498</v>
      </c>
      <c r="AU96" s="99">
        <v>1</v>
      </c>
      <c r="AV96" s="99">
        <v>2</v>
      </c>
      <c r="AW96" s="99">
        <v>3</v>
      </c>
      <c r="AX96" s="99" t="s">
        <v>28</v>
      </c>
      <c r="AY96" s="99" t="s">
        <v>28</v>
      </c>
      <c r="AZ96" s="99" t="s">
        <v>28</v>
      </c>
      <c r="BA96" s="99" t="s">
        <v>28</v>
      </c>
      <c r="BB96" s="99" t="s">
        <v>28</v>
      </c>
      <c r="BC96" s="111" t="s">
        <v>230</v>
      </c>
      <c r="BD96" s="112">
        <v>660</v>
      </c>
      <c r="BE96" s="112">
        <v>729</v>
      </c>
      <c r="BF96" s="112">
        <v>807</v>
      </c>
    </row>
    <row r="97" spans="1:93" x14ac:dyDescent="0.3">
      <c r="A97" s="9"/>
      <c r="B97" t="s">
        <v>106</v>
      </c>
      <c r="C97" s="99">
        <v>233</v>
      </c>
      <c r="D97" s="109">
        <v>5844</v>
      </c>
      <c r="E97" s="110">
        <v>45.155749796000002</v>
      </c>
      <c r="F97" s="100">
        <v>36.407300905</v>
      </c>
      <c r="G97" s="100">
        <v>56.006396766999998</v>
      </c>
      <c r="H97" s="100">
        <v>8.9556649999999998E-20</v>
      </c>
      <c r="I97" s="102">
        <v>39.869952087999998</v>
      </c>
      <c r="J97" s="100">
        <v>35.065630048000003</v>
      </c>
      <c r="K97" s="100">
        <v>45.332511558</v>
      </c>
      <c r="L97" s="100">
        <v>0.36789689079999999</v>
      </c>
      <c r="M97" s="100">
        <v>0.29662075960000001</v>
      </c>
      <c r="N97" s="100">
        <v>0.45630023479999998</v>
      </c>
      <c r="O97" s="109">
        <v>315</v>
      </c>
      <c r="P97" s="109">
        <v>5578</v>
      </c>
      <c r="Q97" s="110">
        <v>56.836491013</v>
      </c>
      <c r="R97" s="100">
        <v>46.434620275999997</v>
      </c>
      <c r="S97" s="100">
        <v>69.568496338000003</v>
      </c>
      <c r="T97" s="100">
        <v>2.2348659999999999E-52</v>
      </c>
      <c r="U97" s="102">
        <v>56.471853711000001</v>
      </c>
      <c r="V97" s="100">
        <v>50.567591634999999</v>
      </c>
      <c r="W97" s="100">
        <v>63.065496267999997</v>
      </c>
      <c r="X97" s="100">
        <v>0.20790169019999999</v>
      </c>
      <c r="Y97" s="100">
        <v>0.1698527806</v>
      </c>
      <c r="Z97" s="100">
        <v>0.25447397820000001</v>
      </c>
      <c r="AA97" s="109">
        <v>415</v>
      </c>
      <c r="AB97" s="109">
        <v>5969</v>
      </c>
      <c r="AC97" s="110">
        <v>68.917277154999994</v>
      </c>
      <c r="AD97" s="100">
        <v>56.782288805999997</v>
      </c>
      <c r="AE97" s="100">
        <v>83.645643566999993</v>
      </c>
      <c r="AF97" s="100">
        <v>1.3675220000000001E-43</v>
      </c>
      <c r="AG97" s="102">
        <v>69.525883733000001</v>
      </c>
      <c r="AH97" s="100">
        <v>63.148447427000001</v>
      </c>
      <c r="AI97" s="100">
        <v>76.547384864999998</v>
      </c>
      <c r="AJ97" s="100">
        <v>0.25458127940000003</v>
      </c>
      <c r="AK97" s="100">
        <v>0.2097544814</v>
      </c>
      <c r="AL97" s="100">
        <v>0.30898804819999998</v>
      </c>
      <c r="AM97" s="100">
        <v>0.1028955347</v>
      </c>
      <c r="AN97" s="100">
        <v>1.2125533424999999</v>
      </c>
      <c r="AO97" s="100">
        <v>0.96187018020000004</v>
      </c>
      <c r="AP97" s="100">
        <v>1.5285696955999999</v>
      </c>
      <c r="AQ97" s="100">
        <v>7.1074016599999998E-2</v>
      </c>
      <c r="AR97" s="100">
        <v>1.2586767192999999</v>
      </c>
      <c r="AS97" s="100">
        <v>0.98044302100000003</v>
      </c>
      <c r="AT97" s="100">
        <v>1.6158685919</v>
      </c>
      <c r="AU97" s="99">
        <v>1</v>
      </c>
      <c r="AV97" s="99">
        <v>2</v>
      </c>
      <c r="AW97" s="99">
        <v>3</v>
      </c>
      <c r="AX97" s="99" t="s">
        <v>28</v>
      </c>
      <c r="AY97" s="99" t="s">
        <v>28</v>
      </c>
      <c r="AZ97" s="99" t="s">
        <v>28</v>
      </c>
      <c r="BA97" s="99" t="s">
        <v>28</v>
      </c>
      <c r="BB97" s="99" t="s">
        <v>28</v>
      </c>
      <c r="BC97" s="111" t="s">
        <v>230</v>
      </c>
      <c r="BD97" s="112">
        <v>233</v>
      </c>
      <c r="BE97" s="112">
        <v>315</v>
      </c>
      <c r="BF97" s="112">
        <v>415</v>
      </c>
    </row>
    <row r="98" spans="1:93" x14ac:dyDescent="0.3">
      <c r="A98" s="9"/>
      <c r="B98" t="s">
        <v>107</v>
      </c>
      <c r="C98" s="99">
        <v>1020</v>
      </c>
      <c r="D98" s="109">
        <v>13847</v>
      </c>
      <c r="E98" s="110">
        <v>93.184633706</v>
      </c>
      <c r="F98" s="100">
        <v>78.103934156999998</v>
      </c>
      <c r="G98" s="100">
        <v>111.1771904</v>
      </c>
      <c r="H98" s="100">
        <v>2.2248866999999999E-3</v>
      </c>
      <c r="I98" s="102">
        <v>73.662165090000002</v>
      </c>
      <c r="J98" s="100">
        <v>69.277518885999996</v>
      </c>
      <c r="K98" s="100">
        <v>78.324320111000006</v>
      </c>
      <c r="L98" s="100">
        <v>0.75920203220000004</v>
      </c>
      <c r="M98" s="100">
        <v>0.6363352323</v>
      </c>
      <c r="N98" s="100">
        <v>0.90579257040000005</v>
      </c>
      <c r="O98" s="109">
        <v>1380</v>
      </c>
      <c r="P98" s="109">
        <v>14921</v>
      </c>
      <c r="Q98" s="110">
        <v>120.70424914</v>
      </c>
      <c r="R98" s="100">
        <v>101.57254524</v>
      </c>
      <c r="S98" s="100">
        <v>143.43950648000001</v>
      </c>
      <c r="T98" s="100">
        <v>1.6164600000000001E-20</v>
      </c>
      <c r="U98" s="102">
        <v>92.487098720000006</v>
      </c>
      <c r="V98" s="100">
        <v>87.733929379000003</v>
      </c>
      <c r="W98" s="100">
        <v>97.497780962999997</v>
      </c>
      <c r="X98" s="100">
        <v>0.44152298919999999</v>
      </c>
      <c r="Y98" s="100">
        <v>0.37154130130000002</v>
      </c>
      <c r="Z98" s="100">
        <v>0.52468608289999996</v>
      </c>
      <c r="AA98" s="109">
        <v>1535</v>
      </c>
      <c r="AB98" s="109">
        <v>16397</v>
      </c>
      <c r="AC98" s="110">
        <v>109.00476528</v>
      </c>
      <c r="AD98" s="100">
        <v>91.948780185000004</v>
      </c>
      <c r="AE98" s="100">
        <v>129.22454033</v>
      </c>
      <c r="AF98" s="100">
        <v>1.0938789999999999E-25</v>
      </c>
      <c r="AG98" s="102">
        <v>93.614685613000006</v>
      </c>
      <c r="AH98" s="100">
        <v>89.046747534999994</v>
      </c>
      <c r="AI98" s="100">
        <v>98.416950702999998</v>
      </c>
      <c r="AJ98" s="100">
        <v>0.40266495940000002</v>
      </c>
      <c r="AK98" s="100">
        <v>0.33965993820000001</v>
      </c>
      <c r="AL98" s="100">
        <v>0.47735706</v>
      </c>
      <c r="AM98" s="100">
        <v>0.27844787980000002</v>
      </c>
      <c r="AN98" s="100">
        <v>0.90307313990000004</v>
      </c>
      <c r="AO98" s="100">
        <v>0.75102151289999997</v>
      </c>
      <c r="AP98" s="100">
        <v>1.0859091013</v>
      </c>
      <c r="AQ98" s="100">
        <v>7.5893004000000003E-3</v>
      </c>
      <c r="AR98" s="100">
        <v>1.2953235350000001</v>
      </c>
      <c r="AS98" s="100">
        <v>1.0712212083999999</v>
      </c>
      <c r="AT98" s="100">
        <v>1.5663086644999999</v>
      </c>
      <c r="AU98" s="99">
        <v>1</v>
      </c>
      <c r="AV98" s="99">
        <v>2</v>
      </c>
      <c r="AW98" s="99">
        <v>3</v>
      </c>
      <c r="AX98" s="99" t="s">
        <v>28</v>
      </c>
      <c r="AY98" s="99" t="s">
        <v>28</v>
      </c>
      <c r="AZ98" s="99" t="s">
        <v>28</v>
      </c>
      <c r="BA98" s="99" t="s">
        <v>28</v>
      </c>
      <c r="BB98" s="99" t="s">
        <v>28</v>
      </c>
      <c r="BC98" s="111" t="s">
        <v>230</v>
      </c>
      <c r="BD98" s="112">
        <v>1020</v>
      </c>
      <c r="BE98" s="112">
        <v>1380</v>
      </c>
      <c r="BF98" s="112">
        <v>1535</v>
      </c>
    </row>
    <row r="99" spans="1:93" x14ac:dyDescent="0.3">
      <c r="A99" s="9"/>
      <c r="B99" t="s">
        <v>108</v>
      </c>
      <c r="C99" s="99">
        <v>1706</v>
      </c>
      <c r="D99" s="109">
        <v>21937</v>
      </c>
      <c r="E99" s="110">
        <v>81.479816989</v>
      </c>
      <c r="F99" s="100">
        <v>68.791879942999998</v>
      </c>
      <c r="G99" s="100">
        <v>96.507910265000007</v>
      </c>
      <c r="H99" s="100">
        <v>2.0947034000000001E-6</v>
      </c>
      <c r="I99" s="102">
        <v>77.768154260000003</v>
      </c>
      <c r="J99" s="100">
        <v>74.164053303000003</v>
      </c>
      <c r="K99" s="100">
        <v>81.547401304000005</v>
      </c>
      <c r="L99" s="100">
        <v>0.66383952140000002</v>
      </c>
      <c r="M99" s="100">
        <v>0.5604672463</v>
      </c>
      <c r="N99" s="100">
        <v>0.78627772289999998</v>
      </c>
      <c r="O99" s="109">
        <v>2508</v>
      </c>
      <c r="P99" s="109">
        <v>22078</v>
      </c>
      <c r="Q99" s="110">
        <v>117.18715879</v>
      </c>
      <c r="R99" s="100">
        <v>99.374560850999998</v>
      </c>
      <c r="S99" s="100">
        <v>138.19261255000001</v>
      </c>
      <c r="T99" s="100">
        <v>7.5092660000000003E-24</v>
      </c>
      <c r="U99" s="102">
        <v>113.59724613</v>
      </c>
      <c r="V99" s="100">
        <v>109.23729706</v>
      </c>
      <c r="W99" s="100">
        <v>118.13121228</v>
      </c>
      <c r="X99" s="100">
        <v>0.428657856</v>
      </c>
      <c r="Y99" s="100">
        <v>0.36350131390000001</v>
      </c>
      <c r="Z99" s="100">
        <v>0.50549351669999998</v>
      </c>
      <c r="AA99" s="109">
        <v>2460</v>
      </c>
      <c r="AB99" s="109">
        <v>22866</v>
      </c>
      <c r="AC99" s="110">
        <v>110.54207642999999</v>
      </c>
      <c r="AD99" s="100">
        <v>93.746371057000005</v>
      </c>
      <c r="AE99" s="100">
        <v>130.34691928999999</v>
      </c>
      <c r="AF99" s="100">
        <v>1.712267E-26</v>
      </c>
      <c r="AG99" s="102">
        <v>107.58331147</v>
      </c>
      <c r="AH99" s="100">
        <v>103.41487907</v>
      </c>
      <c r="AI99" s="100">
        <v>111.91976445</v>
      </c>
      <c r="AJ99" s="100">
        <v>0.40834380590000002</v>
      </c>
      <c r="AK99" s="100">
        <v>0.34630026120000001</v>
      </c>
      <c r="AL99" s="100">
        <v>0.48150314189999999</v>
      </c>
      <c r="AM99" s="100">
        <v>0.50642570740000004</v>
      </c>
      <c r="AN99" s="100">
        <v>0.94329513210000004</v>
      </c>
      <c r="AO99" s="100">
        <v>0.79407243770000002</v>
      </c>
      <c r="AP99" s="100">
        <v>1.1205598683</v>
      </c>
      <c r="AQ99" s="100">
        <v>5.29257E-5</v>
      </c>
      <c r="AR99" s="100">
        <v>1.4382354198</v>
      </c>
      <c r="AS99" s="100">
        <v>1.2058805532000001</v>
      </c>
      <c r="AT99" s="100">
        <v>1.7153615399</v>
      </c>
      <c r="AU99" s="99">
        <v>1</v>
      </c>
      <c r="AV99" s="99">
        <v>2</v>
      </c>
      <c r="AW99" s="99">
        <v>3</v>
      </c>
      <c r="AX99" s="99" t="s">
        <v>227</v>
      </c>
      <c r="AY99" s="99" t="s">
        <v>28</v>
      </c>
      <c r="AZ99" s="99" t="s">
        <v>28</v>
      </c>
      <c r="BA99" s="99" t="s">
        <v>28</v>
      </c>
      <c r="BB99" s="99" t="s">
        <v>28</v>
      </c>
      <c r="BC99" s="111" t="s">
        <v>229</v>
      </c>
      <c r="BD99" s="112">
        <v>1706</v>
      </c>
      <c r="BE99" s="112">
        <v>2508</v>
      </c>
      <c r="BF99" s="112">
        <v>2460</v>
      </c>
    </row>
    <row r="100" spans="1:93" x14ac:dyDescent="0.3">
      <c r="A100" s="9"/>
      <c r="B100" t="s">
        <v>109</v>
      </c>
      <c r="C100" s="99">
        <v>588</v>
      </c>
      <c r="D100" s="109">
        <v>7607</v>
      </c>
      <c r="E100" s="110">
        <v>88.461017102</v>
      </c>
      <c r="F100" s="100">
        <v>73.562228852999993</v>
      </c>
      <c r="G100" s="100">
        <v>106.37730353000001</v>
      </c>
      <c r="H100" s="100">
        <v>5.0053200000000004E-4</v>
      </c>
      <c r="I100" s="102">
        <v>77.297226238999997</v>
      </c>
      <c r="J100" s="100">
        <v>71.295308046000002</v>
      </c>
      <c r="K100" s="100">
        <v>83.804409406000005</v>
      </c>
      <c r="L100" s="100">
        <v>0.72071736819999999</v>
      </c>
      <c r="M100" s="100">
        <v>0.59933265199999997</v>
      </c>
      <c r="N100" s="100">
        <v>0.86668651050000001</v>
      </c>
      <c r="O100" s="109">
        <v>931</v>
      </c>
      <c r="P100" s="109">
        <v>8045</v>
      </c>
      <c r="Q100" s="110">
        <v>124.91960354</v>
      </c>
      <c r="R100" s="100">
        <v>104.65801995</v>
      </c>
      <c r="S100" s="100">
        <v>149.10378925000001</v>
      </c>
      <c r="T100" s="100">
        <v>4.175596E-18</v>
      </c>
      <c r="U100" s="102">
        <v>115.72405221</v>
      </c>
      <c r="V100" s="100">
        <v>108.52420891</v>
      </c>
      <c r="W100" s="100">
        <v>123.40155614</v>
      </c>
      <c r="X100" s="100">
        <v>0.45694229619999999</v>
      </c>
      <c r="Y100" s="100">
        <v>0.38282763149999999</v>
      </c>
      <c r="Z100" s="100">
        <v>0.54540541200000003</v>
      </c>
      <c r="AA100" s="109">
        <v>981</v>
      </c>
      <c r="AB100" s="109">
        <v>8400</v>
      </c>
      <c r="AC100" s="110">
        <v>119.52892853</v>
      </c>
      <c r="AD100" s="100">
        <v>100.20601937000001</v>
      </c>
      <c r="AE100" s="100">
        <v>142.57790944000001</v>
      </c>
      <c r="AF100" s="100">
        <v>1.022017E-19</v>
      </c>
      <c r="AG100" s="102">
        <v>116.78571429</v>
      </c>
      <c r="AH100" s="100">
        <v>109.7015964</v>
      </c>
      <c r="AI100" s="100">
        <v>124.32729793999999</v>
      </c>
      <c r="AJ100" s="100">
        <v>0.4415413494</v>
      </c>
      <c r="AK100" s="100">
        <v>0.3701622825</v>
      </c>
      <c r="AL100" s="100">
        <v>0.52668457170000005</v>
      </c>
      <c r="AM100" s="100">
        <v>0.65609110029999995</v>
      </c>
      <c r="AN100" s="100">
        <v>0.95684684499999995</v>
      </c>
      <c r="AO100" s="100">
        <v>0.78799692440000002</v>
      </c>
      <c r="AP100" s="100">
        <v>1.1618774852</v>
      </c>
      <c r="AQ100" s="100">
        <v>7.8018249999999999E-4</v>
      </c>
      <c r="AR100" s="100">
        <v>1.4121429714</v>
      </c>
      <c r="AS100" s="100">
        <v>1.1546332653</v>
      </c>
      <c r="AT100" s="100">
        <v>1.7270832493999999</v>
      </c>
      <c r="AU100" s="99">
        <v>1</v>
      </c>
      <c r="AV100" s="99">
        <v>2</v>
      </c>
      <c r="AW100" s="99">
        <v>3</v>
      </c>
      <c r="AX100" s="99" t="s">
        <v>227</v>
      </c>
      <c r="AY100" s="99" t="s">
        <v>28</v>
      </c>
      <c r="AZ100" s="99" t="s">
        <v>28</v>
      </c>
      <c r="BA100" s="99" t="s">
        <v>28</v>
      </c>
      <c r="BB100" s="99" t="s">
        <v>28</v>
      </c>
      <c r="BC100" s="111" t="s">
        <v>229</v>
      </c>
      <c r="BD100" s="112">
        <v>588</v>
      </c>
      <c r="BE100" s="112">
        <v>931</v>
      </c>
      <c r="BF100" s="112">
        <v>981</v>
      </c>
    </row>
    <row r="101" spans="1:93" x14ac:dyDescent="0.3">
      <c r="A101" s="9"/>
      <c r="B101" t="s">
        <v>152</v>
      </c>
      <c r="C101" s="99">
        <v>611</v>
      </c>
      <c r="D101" s="109">
        <v>8306</v>
      </c>
      <c r="E101" s="110">
        <v>82.387526364999999</v>
      </c>
      <c r="F101" s="100">
        <v>68.422061607000003</v>
      </c>
      <c r="G101" s="100">
        <v>99.203449020999997</v>
      </c>
      <c r="H101" s="100">
        <v>2.59341E-5</v>
      </c>
      <c r="I101" s="102">
        <v>73.561281002000001</v>
      </c>
      <c r="J101" s="100">
        <v>67.953738560999994</v>
      </c>
      <c r="K101" s="100">
        <v>79.631557838999996</v>
      </c>
      <c r="L101" s="100">
        <v>0.671234891</v>
      </c>
      <c r="M101" s="100">
        <v>0.55745422990000004</v>
      </c>
      <c r="N101" s="100">
        <v>0.80823905299999999</v>
      </c>
      <c r="O101" s="109">
        <v>648</v>
      </c>
      <c r="P101" s="109">
        <v>8920</v>
      </c>
      <c r="Q101" s="110">
        <v>77.241931093999995</v>
      </c>
      <c r="R101" s="100">
        <v>64.271964564000001</v>
      </c>
      <c r="S101" s="100">
        <v>92.829213476999996</v>
      </c>
      <c r="T101" s="100">
        <v>2.148522E-41</v>
      </c>
      <c r="U101" s="102">
        <v>72.645739910000003</v>
      </c>
      <c r="V101" s="100">
        <v>67.262312878000003</v>
      </c>
      <c r="W101" s="100">
        <v>78.460036553999998</v>
      </c>
      <c r="X101" s="100">
        <v>0.28254256620000001</v>
      </c>
      <c r="Y101" s="100">
        <v>0.23509984210000001</v>
      </c>
      <c r="Z101" s="100">
        <v>0.33955914650000002</v>
      </c>
      <c r="AA101" s="109">
        <v>779</v>
      </c>
      <c r="AB101" s="109">
        <v>9608</v>
      </c>
      <c r="AC101" s="110">
        <v>85.378252649999993</v>
      </c>
      <c r="AD101" s="100">
        <v>71.409440875000001</v>
      </c>
      <c r="AE101" s="100">
        <v>102.07958410000001</v>
      </c>
      <c r="AF101" s="100">
        <v>9.9564010000000003E-37</v>
      </c>
      <c r="AG101" s="102">
        <v>81.078268109999996</v>
      </c>
      <c r="AH101" s="100">
        <v>75.580020097000002</v>
      </c>
      <c r="AI101" s="100">
        <v>86.976499230000002</v>
      </c>
      <c r="AJ101" s="100">
        <v>0.31538832770000003</v>
      </c>
      <c r="AK101" s="100">
        <v>0.26378736320000001</v>
      </c>
      <c r="AL101" s="100">
        <v>0.37708325390000003</v>
      </c>
      <c r="AM101" s="100">
        <v>0.3323297858</v>
      </c>
      <c r="AN101" s="100">
        <v>1.1053355534</v>
      </c>
      <c r="AO101" s="100">
        <v>0.90273271249999998</v>
      </c>
      <c r="AP101" s="100">
        <v>1.3534091194</v>
      </c>
      <c r="AQ101" s="100">
        <v>0.54438532640000004</v>
      </c>
      <c r="AR101" s="100">
        <v>0.93754400090000001</v>
      </c>
      <c r="AS101" s="100">
        <v>0.76108720100000005</v>
      </c>
      <c r="AT101" s="100">
        <v>1.1549120159999999</v>
      </c>
      <c r="AU101" s="99">
        <v>1</v>
      </c>
      <c r="AV101" s="99">
        <v>2</v>
      </c>
      <c r="AW101" s="99">
        <v>3</v>
      </c>
      <c r="AX101" s="99" t="s">
        <v>28</v>
      </c>
      <c r="AY101" s="99" t="s">
        <v>28</v>
      </c>
      <c r="AZ101" s="99" t="s">
        <v>28</v>
      </c>
      <c r="BA101" s="99" t="s">
        <v>28</v>
      </c>
      <c r="BB101" s="99" t="s">
        <v>28</v>
      </c>
      <c r="BC101" s="111" t="s">
        <v>230</v>
      </c>
      <c r="BD101" s="112">
        <v>611</v>
      </c>
      <c r="BE101" s="112">
        <v>648</v>
      </c>
      <c r="BF101" s="112">
        <v>779</v>
      </c>
    </row>
    <row r="102" spans="1:93" x14ac:dyDescent="0.3">
      <c r="A102" s="9"/>
      <c r="B102" t="s">
        <v>153</v>
      </c>
      <c r="C102" s="99">
        <v>701</v>
      </c>
      <c r="D102" s="109">
        <v>6413</v>
      </c>
      <c r="E102" s="110">
        <v>115.5249621</v>
      </c>
      <c r="F102" s="100">
        <v>96.596735175999996</v>
      </c>
      <c r="G102" s="100">
        <v>138.16219404</v>
      </c>
      <c r="H102" s="100">
        <v>0.50696105120000001</v>
      </c>
      <c r="I102" s="102">
        <v>109.30921566000001</v>
      </c>
      <c r="J102" s="100">
        <v>101.50965213000001</v>
      </c>
      <c r="K102" s="100">
        <v>117.70806398000001</v>
      </c>
      <c r="L102" s="100">
        <v>0.94121511790000001</v>
      </c>
      <c r="M102" s="100">
        <v>0.78700140500000004</v>
      </c>
      <c r="N102" s="100">
        <v>1.1256471621999999</v>
      </c>
      <c r="O102" s="109">
        <v>741</v>
      </c>
      <c r="P102" s="109">
        <v>6788</v>
      </c>
      <c r="Q102" s="110">
        <v>116.28457217</v>
      </c>
      <c r="R102" s="100">
        <v>97.277200926000006</v>
      </c>
      <c r="S102" s="100">
        <v>139.00586773000001</v>
      </c>
      <c r="T102" s="100">
        <v>6.1469910000000001E-21</v>
      </c>
      <c r="U102" s="102">
        <v>109.16322923</v>
      </c>
      <c r="V102" s="100">
        <v>101.57964818000001</v>
      </c>
      <c r="W102" s="100">
        <v>117.3129739</v>
      </c>
      <c r="X102" s="100">
        <v>0.42535629250000001</v>
      </c>
      <c r="Y102" s="100">
        <v>0.35582939990000001</v>
      </c>
      <c r="Z102" s="100">
        <v>0.50846831550000005</v>
      </c>
      <c r="AA102" s="109">
        <v>801</v>
      </c>
      <c r="AB102" s="109">
        <v>7405</v>
      </c>
      <c r="AC102" s="110">
        <v>111.46990982</v>
      </c>
      <c r="AD102" s="100">
        <v>93.315448415999995</v>
      </c>
      <c r="AE102" s="100">
        <v>133.15631020000001</v>
      </c>
      <c r="AF102" s="100">
        <v>1.336703E-22</v>
      </c>
      <c r="AG102" s="102">
        <v>108.1701553</v>
      </c>
      <c r="AH102" s="100">
        <v>100.93266154</v>
      </c>
      <c r="AI102" s="100">
        <v>115.92662196000001</v>
      </c>
      <c r="AJ102" s="100">
        <v>0.41177123399999999</v>
      </c>
      <c r="AK102" s="100">
        <v>0.34470842759999998</v>
      </c>
      <c r="AL102" s="100">
        <v>0.49188106679999999</v>
      </c>
      <c r="AM102" s="100">
        <v>0.67369720180000003</v>
      </c>
      <c r="AN102" s="100">
        <v>0.9585958631</v>
      </c>
      <c r="AO102" s="100">
        <v>0.78732857779999998</v>
      </c>
      <c r="AP102" s="100">
        <v>1.1671188555000001</v>
      </c>
      <c r="AQ102" s="100">
        <v>0.94818308780000005</v>
      </c>
      <c r="AR102" s="100">
        <v>1.0065752895</v>
      </c>
      <c r="AS102" s="100">
        <v>0.82605115399999995</v>
      </c>
      <c r="AT102" s="100">
        <v>1.2265509326999999</v>
      </c>
      <c r="AU102" s="99" t="s">
        <v>28</v>
      </c>
      <c r="AV102" s="99">
        <v>2</v>
      </c>
      <c r="AW102" s="99">
        <v>3</v>
      </c>
      <c r="AX102" s="99" t="s">
        <v>28</v>
      </c>
      <c r="AY102" s="99" t="s">
        <v>28</v>
      </c>
      <c r="AZ102" s="99" t="s">
        <v>28</v>
      </c>
      <c r="BA102" s="99" t="s">
        <v>28</v>
      </c>
      <c r="BB102" s="99" t="s">
        <v>28</v>
      </c>
      <c r="BC102" s="111" t="s">
        <v>231</v>
      </c>
      <c r="BD102" s="112">
        <v>701</v>
      </c>
      <c r="BE102" s="112">
        <v>741</v>
      </c>
      <c r="BF102" s="112">
        <v>801</v>
      </c>
    </row>
    <row r="103" spans="1:93" x14ac:dyDescent="0.3">
      <c r="A103" s="9"/>
      <c r="B103" t="s">
        <v>110</v>
      </c>
      <c r="C103" s="99">
        <v>725</v>
      </c>
      <c r="D103" s="109">
        <v>17829</v>
      </c>
      <c r="E103" s="110">
        <v>40.918131827000003</v>
      </c>
      <c r="F103" s="100">
        <v>34.213717109999997</v>
      </c>
      <c r="G103" s="100">
        <v>48.936323019</v>
      </c>
      <c r="H103" s="100">
        <v>2.4241659999999999E-33</v>
      </c>
      <c r="I103" s="102">
        <v>40.664086599999997</v>
      </c>
      <c r="J103" s="100">
        <v>37.809261083000003</v>
      </c>
      <c r="K103" s="100">
        <v>43.734468532000001</v>
      </c>
      <c r="L103" s="100">
        <v>0.33337179750000001</v>
      </c>
      <c r="M103" s="100">
        <v>0.2787490011</v>
      </c>
      <c r="N103" s="100">
        <v>0.39869830899999997</v>
      </c>
      <c r="O103" s="109">
        <v>982</v>
      </c>
      <c r="P103" s="109">
        <v>18133</v>
      </c>
      <c r="Q103" s="110">
        <v>54.739502938000001</v>
      </c>
      <c r="R103" s="100">
        <v>45.971679938000001</v>
      </c>
      <c r="S103" s="100">
        <v>65.179545012999995</v>
      </c>
      <c r="T103" s="100">
        <v>6.8457929999999999E-73</v>
      </c>
      <c r="U103" s="102">
        <v>54.155407269000001</v>
      </c>
      <c r="V103" s="100">
        <v>50.872009548000001</v>
      </c>
      <c r="W103" s="100">
        <v>57.650723108999998</v>
      </c>
      <c r="X103" s="100">
        <v>0.2002311363</v>
      </c>
      <c r="Y103" s="100">
        <v>0.16815939529999999</v>
      </c>
      <c r="Z103" s="100">
        <v>0.23841967250000001</v>
      </c>
      <c r="AA103" s="109">
        <v>986</v>
      </c>
      <c r="AB103" s="109">
        <v>18247</v>
      </c>
      <c r="AC103" s="110">
        <v>55.995055428000001</v>
      </c>
      <c r="AD103" s="100">
        <v>47.046743173999999</v>
      </c>
      <c r="AE103" s="100">
        <v>66.6453408</v>
      </c>
      <c r="AF103" s="100">
        <v>2.1563630000000001E-70</v>
      </c>
      <c r="AG103" s="102">
        <v>54.036279936</v>
      </c>
      <c r="AH103" s="100">
        <v>50.766551495999998</v>
      </c>
      <c r="AI103" s="100">
        <v>57.516602237999997</v>
      </c>
      <c r="AJ103" s="100">
        <v>0.20684643150000001</v>
      </c>
      <c r="AK103" s="100">
        <v>0.17379125470000001</v>
      </c>
      <c r="AL103" s="100">
        <v>0.24618871819999999</v>
      </c>
      <c r="AM103" s="100">
        <v>0.8150003294</v>
      </c>
      <c r="AN103" s="100">
        <v>1.0229368632</v>
      </c>
      <c r="AO103" s="100">
        <v>0.84595820190000004</v>
      </c>
      <c r="AP103" s="100">
        <v>1.2369403402000001</v>
      </c>
      <c r="AQ103" s="100">
        <v>3.3079413000000001E-3</v>
      </c>
      <c r="AR103" s="100">
        <v>1.3377810885999999</v>
      </c>
      <c r="AS103" s="100">
        <v>1.1016921077999999</v>
      </c>
      <c r="AT103" s="100">
        <v>1.6244631583</v>
      </c>
      <c r="AU103" s="99">
        <v>1</v>
      </c>
      <c r="AV103" s="99">
        <v>2</v>
      </c>
      <c r="AW103" s="99">
        <v>3</v>
      </c>
      <c r="AX103" s="99" t="s">
        <v>227</v>
      </c>
      <c r="AY103" s="99" t="s">
        <v>28</v>
      </c>
      <c r="AZ103" s="99" t="s">
        <v>28</v>
      </c>
      <c r="BA103" s="99" t="s">
        <v>28</v>
      </c>
      <c r="BB103" s="99" t="s">
        <v>28</v>
      </c>
      <c r="BC103" s="111" t="s">
        <v>229</v>
      </c>
      <c r="BD103" s="112">
        <v>725</v>
      </c>
      <c r="BE103" s="112">
        <v>982</v>
      </c>
      <c r="BF103" s="112">
        <v>986</v>
      </c>
    </row>
    <row r="104" spans="1:93" x14ac:dyDescent="0.3">
      <c r="A104" s="9"/>
      <c r="B104" t="s">
        <v>111</v>
      </c>
      <c r="C104" s="99">
        <v>661</v>
      </c>
      <c r="D104" s="109">
        <v>14210</v>
      </c>
      <c r="E104" s="110">
        <v>47.740326533000001</v>
      </c>
      <c r="F104" s="100">
        <v>39.906263983999999</v>
      </c>
      <c r="G104" s="100">
        <v>57.112306439000001</v>
      </c>
      <c r="H104" s="100">
        <v>5.4016179999999995E-25</v>
      </c>
      <c r="I104" s="102">
        <v>46.516537649999997</v>
      </c>
      <c r="J104" s="100">
        <v>43.102204061000002</v>
      </c>
      <c r="K104" s="100">
        <v>50.201337078999998</v>
      </c>
      <c r="L104" s="100">
        <v>0.38895418139999999</v>
      </c>
      <c r="M104" s="100">
        <v>0.32512781889999998</v>
      </c>
      <c r="N104" s="100">
        <v>0.46531039930000001</v>
      </c>
      <c r="O104" s="109">
        <v>833</v>
      </c>
      <c r="P104" s="109">
        <v>14557</v>
      </c>
      <c r="Q104" s="110">
        <v>58.669131626000002</v>
      </c>
      <c r="R104" s="100">
        <v>49.248013764</v>
      </c>
      <c r="S104" s="100">
        <v>69.892504137000003</v>
      </c>
      <c r="T104" s="100">
        <v>1.538975E-66</v>
      </c>
      <c r="U104" s="102">
        <v>57.223328983000002</v>
      </c>
      <c r="V104" s="100">
        <v>53.466374240999997</v>
      </c>
      <c r="W104" s="100">
        <v>61.244275983999998</v>
      </c>
      <c r="X104" s="100">
        <v>0.21460528979999999</v>
      </c>
      <c r="Y104" s="100">
        <v>0.18014386739999999</v>
      </c>
      <c r="Z104" s="100">
        <v>0.2556591634</v>
      </c>
      <c r="AA104" s="109">
        <v>876</v>
      </c>
      <c r="AB104" s="109">
        <v>15232</v>
      </c>
      <c r="AC104" s="110">
        <v>59.703704348000002</v>
      </c>
      <c r="AD104" s="100">
        <v>50.101628767999998</v>
      </c>
      <c r="AE104" s="100">
        <v>71.146036576</v>
      </c>
      <c r="AF104" s="100">
        <v>4.7127209999999997E-64</v>
      </c>
      <c r="AG104" s="102">
        <v>57.510504202</v>
      </c>
      <c r="AH104" s="100">
        <v>53.825458773999998</v>
      </c>
      <c r="AI104" s="100">
        <v>61.447838418000003</v>
      </c>
      <c r="AJ104" s="100">
        <v>0.22054622679999999</v>
      </c>
      <c r="AK104" s="100">
        <v>0.18507604010000001</v>
      </c>
      <c r="AL104" s="100">
        <v>0.26281434440000001</v>
      </c>
      <c r="AM104" s="100">
        <v>0.85804171689999997</v>
      </c>
      <c r="AN104" s="100">
        <v>1.0176340213999999</v>
      </c>
      <c r="AO104" s="100">
        <v>0.84024413480000004</v>
      </c>
      <c r="AP104" s="100">
        <v>1.2324739425</v>
      </c>
      <c r="AQ104" s="100">
        <v>3.8162645100000003E-2</v>
      </c>
      <c r="AR104" s="100">
        <v>1.2289218756</v>
      </c>
      <c r="AS104" s="100">
        <v>1.011313452</v>
      </c>
      <c r="AT104" s="100">
        <v>1.4933539876999999</v>
      </c>
      <c r="AU104" s="99">
        <v>1</v>
      </c>
      <c r="AV104" s="99">
        <v>2</v>
      </c>
      <c r="AW104" s="99">
        <v>3</v>
      </c>
      <c r="AX104" s="99" t="s">
        <v>28</v>
      </c>
      <c r="AY104" s="99" t="s">
        <v>28</v>
      </c>
      <c r="AZ104" s="99" t="s">
        <v>28</v>
      </c>
      <c r="BA104" s="99" t="s">
        <v>28</v>
      </c>
      <c r="BB104" s="99" t="s">
        <v>28</v>
      </c>
      <c r="BC104" s="111" t="s">
        <v>230</v>
      </c>
      <c r="BD104" s="112">
        <v>661</v>
      </c>
      <c r="BE104" s="112">
        <v>833</v>
      </c>
      <c r="BF104" s="112">
        <v>876</v>
      </c>
    </row>
    <row r="105" spans="1:93" x14ac:dyDescent="0.3">
      <c r="A105" s="9"/>
      <c r="B105" s="3" t="s">
        <v>167</v>
      </c>
      <c r="C105" s="105">
        <v>181</v>
      </c>
      <c r="D105" s="106">
        <v>433</v>
      </c>
      <c r="E105" s="101">
        <v>467.52856843000001</v>
      </c>
      <c r="F105" s="107">
        <v>372.70684561000002</v>
      </c>
      <c r="G105" s="107">
        <v>586.47423536999997</v>
      </c>
      <c r="H105" s="107">
        <v>6.2573640000000002E-31</v>
      </c>
      <c r="I105" s="108">
        <v>418.01385680999999</v>
      </c>
      <c r="J105" s="107">
        <v>361.34443123</v>
      </c>
      <c r="K105" s="107">
        <v>483.57071366999998</v>
      </c>
      <c r="L105" s="107">
        <v>3.8090898163000002</v>
      </c>
      <c r="M105" s="107">
        <v>3.0365499478000002</v>
      </c>
      <c r="N105" s="107">
        <v>4.7781744011000002</v>
      </c>
      <c r="O105" s="106">
        <v>294</v>
      </c>
      <c r="P105" s="106">
        <v>437</v>
      </c>
      <c r="Q105" s="101">
        <v>719.59028740999997</v>
      </c>
      <c r="R105" s="107">
        <v>585.21257861000004</v>
      </c>
      <c r="S105" s="107">
        <v>884.82408045</v>
      </c>
      <c r="T105" s="107">
        <v>4.4464629999999997E-20</v>
      </c>
      <c r="U105" s="108">
        <v>672.76887871999998</v>
      </c>
      <c r="V105" s="107">
        <v>600.09887322999998</v>
      </c>
      <c r="W105" s="107">
        <v>754.23898354000005</v>
      </c>
      <c r="X105" s="107">
        <v>2.6321828516000001</v>
      </c>
      <c r="Y105" s="107">
        <v>2.1406438370999998</v>
      </c>
      <c r="Z105" s="107">
        <v>3.2365900597000001</v>
      </c>
      <c r="AA105" s="106">
        <v>376</v>
      </c>
      <c r="AB105" s="106">
        <v>430</v>
      </c>
      <c r="AC105" s="101">
        <v>901.49037293000004</v>
      </c>
      <c r="AD105" s="107">
        <v>740.41162967000002</v>
      </c>
      <c r="AE105" s="107">
        <v>1097.6122739</v>
      </c>
      <c r="AF105" s="107">
        <v>4.6153470000000001E-33</v>
      </c>
      <c r="AG105" s="108">
        <v>874.41860465000002</v>
      </c>
      <c r="AH105" s="107">
        <v>790.35466590999999</v>
      </c>
      <c r="AI105" s="107">
        <v>967.42377711999995</v>
      </c>
      <c r="AJ105" s="107">
        <v>3.3301166555999999</v>
      </c>
      <c r="AK105" s="107">
        <v>2.7350897735999999</v>
      </c>
      <c r="AL105" s="107">
        <v>4.0545933983999998</v>
      </c>
      <c r="AM105" s="107">
        <v>6.3666059299999994E-2</v>
      </c>
      <c r="AN105" s="107">
        <v>1.2527828526</v>
      </c>
      <c r="AO105" s="107">
        <v>0.98726673350000005</v>
      </c>
      <c r="AP105" s="107">
        <v>1.5897070391000001</v>
      </c>
      <c r="AQ105" s="107">
        <v>1.3212244999999999E-3</v>
      </c>
      <c r="AR105" s="107">
        <v>1.5391365063</v>
      </c>
      <c r="AS105" s="107">
        <v>1.1829780001000001</v>
      </c>
      <c r="AT105" s="107">
        <v>2.0025234491999999</v>
      </c>
      <c r="AU105" s="105">
        <v>1</v>
      </c>
      <c r="AV105" s="105">
        <v>2</v>
      </c>
      <c r="AW105" s="105">
        <v>3</v>
      </c>
      <c r="AX105" s="105" t="s">
        <v>227</v>
      </c>
      <c r="AY105" s="105" t="s">
        <v>28</v>
      </c>
      <c r="AZ105" s="105" t="s">
        <v>28</v>
      </c>
      <c r="BA105" s="105" t="s">
        <v>28</v>
      </c>
      <c r="BB105" s="105" t="s">
        <v>28</v>
      </c>
      <c r="BC105" s="103" t="s">
        <v>229</v>
      </c>
      <c r="BD105" s="104">
        <v>181</v>
      </c>
      <c r="BE105" s="104">
        <v>294</v>
      </c>
      <c r="BF105" s="104">
        <v>376</v>
      </c>
      <c r="CO105" s="4"/>
    </row>
    <row r="106" spans="1:93" x14ac:dyDescent="0.3">
      <c r="A106" s="9"/>
      <c r="B106" t="s">
        <v>115</v>
      </c>
      <c r="C106" s="99">
        <v>1169</v>
      </c>
      <c r="D106" s="109">
        <v>17055</v>
      </c>
      <c r="E106" s="110">
        <v>71.092213479999998</v>
      </c>
      <c r="F106" s="100">
        <v>59.857730023999999</v>
      </c>
      <c r="G106" s="100">
        <v>84.435256992000006</v>
      </c>
      <c r="H106" s="100">
        <v>4.8917939999999997E-10</v>
      </c>
      <c r="I106" s="102">
        <v>68.542949281999995</v>
      </c>
      <c r="J106" s="100">
        <v>64.724252174</v>
      </c>
      <c r="K106" s="100">
        <v>72.586947526000003</v>
      </c>
      <c r="L106" s="100">
        <v>0.57920872580000005</v>
      </c>
      <c r="M106" s="100">
        <v>0.48767815539999998</v>
      </c>
      <c r="N106" s="100">
        <v>0.6879183418</v>
      </c>
      <c r="O106" s="109">
        <v>1720</v>
      </c>
      <c r="P106" s="109">
        <v>17549</v>
      </c>
      <c r="Q106" s="110">
        <v>100.47791841</v>
      </c>
      <c r="R106" s="100">
        <v>84.926494367999993</v>
      </c>
      <c r="S106" s="100">
        <v>118.87706142</v>
      </c>
      <c r="T106" s="100">
        <v>1.8846200000000001E-31</v>
      </c>
      <c r="U106" s="102">
        <v>98.011282694000002</v>
      </c>
      <c r="V106" s="100">
        <v>93.487120058000002</v>
      </c>
      <c r="W106" s="100">
        <v>102.75438509</v>
      </c>
      <c r="X106" s="100">
        <v>0.36753727559999999</v>
      </c>
      <c r="Y106" s="100">
        <v>0.3106518613</v>
      </c>
      <c r="Z106" s="100">
        <v>0.4348393357</v>
      </c>
      <c r="AA106" s="109">
        <v>2108</v>
      </c>
      <c r="AB106" s="109">
        <v>17843</v>
      </c>
      <c r="AC106" s="110">
        <v>114.93939051</v>
      </c>
      <c r="AD106" s="100">
        <v>97.373315641000005</v>
      </c>
      <c r="AE106" s="100">
        <v>135.67437243000001</v>
      </c>
      <c r="AF106" s="100">
        <v>4.3546039999999998E-24</v>
      </c>
      <c r="AG106" s="102">
        <v>118.14156812</v>
      </c>
      <c r="AH106" s="100">
        <v>113.20439036</v>
      </c>
      <c r="AI106" s="100">
        <v>123.29407078</v>
      </c>
      <c r="AJ106" s="100">
        <v>0.4245875388</v>
      </c>
      <c r="AK106" s="100">
        <v>0.35969823969999998</v>
      </c>
      <c r="AL106" s="100">
        <v>0.50118282010000004</v>
      </c>
      <c r="AM106" s="100">
        <v>0.1348761158</v>
      </c>
      <c r="AN106" s="100">
        <v>1.1439268680000001</v>
      </c>
      <c r="AO106" s="100">
        <v>0.95905810530000002</v>
      </c>
      <c r="AP106" s="100">
        <v>1.3644310727</v>
      </c>
      <c r="AQ106" s="100">
        <v>1.9214159999999999E-4</v>
      </c>
      <c r="AR106" s="100">
        <v>1.4133463214999999</v>
      </c>
      <c r="AS106" s="100">
        <v>1.1783671633999999</v>
      </c>
      <c r="AT106" s="100">
        <v>1.6951828653000001</v>
      </c>
      <c r="AU106" s="99">
        <v>1</v>
      </c>
      <c r="AV106" s="99">
        <v>2</v>
      </c>
      <c r="AW106" s="99">
        <v>3</v>
      </c>
      <c r="AX106" s="99" t="s">
        <v>227</v>
      </c>
      <c r="AY106" s="99" t="s">
        <v>28</v>
      </c>
      <c r="AZ106" s="99" t="s">
        <v>28</v>
      </c>
      <c r="BA106" s="99" t="s">
        <v>28</v>
      </c>
      <c r="BB106" s="99" t="s">
        <v>28</v>
      </c>
      <c r="BC106" s="111" t="s">
        <v>229</v>
      </c>
      <c r="BD106" s="112">
        <v>1169</v>
      </c>
      <c r="BE106" s="112">
        <v>1720</v>
      </c>
      <c r="BF106" s="112">
        <v>2108</v>
      </c>
    </row>
    <row r="107" spans="1:93" x14ac:dyDescent="0.3">
      <c r="A107" s="9"/>
      <c r="B107" t="s">
        <v>116</v>
      </c>
      <c r="C107" s="99">
        <v>1877</v>
      </c>
      <c r="D107" s="109">
        <v>14626</v>
      </c>
      <c r="E107" s="110">
        <v>136.42042382</v>
      </c>
      <c r="F107" s="100">
        <v>115.40245471</v>
      </c>
      <c r="G107" s="100">
        <v>161.26634464</v>
      </c>
      <c r="H107" s="100">
        <v>0.21577171470000001</v>
      </c>
      <c r="I107" s="102">
        <v>128.33310542999999</v>
      </c>
      <c r="J107" s="100">
        <v>122.65676935</v>
      </c>
      <c r="K107" s="100">
        <v>134.27213219999999</v>
      </c>
      <c r="L107" s="100">
        <v>1.1114564589</v>
      </c>
      <c r="M107" s="100">
        <v>0.94021701499999999</v>
      </c>
      <c r="N107" s="100">
        <v>1.3138833272999999</v>
      </c>
      <c r="O107" s="109">
        <v>2589</v>
      </c>
      <c r="P107" s="109">
        <v>14956</v>
      </c>
      <c r="Q107" s="110">
        <v>173.16616017000001</v>
      </c>
      <c r="R107" s="100">
        <v>146.82746030999999</v>
      </c>
      <c r="S107" s="100">
        <v>204.22963773000001</v>
      </c>
      <c r="T107" s="100">
        <v>5.8223926000000002E-8</v>
      </c>
      <c r="U107" s="102">
        <v>173.10778282999999</v>
      </c>
      <c r="V107" s="100">
        <v>166.56652785</v>
      </c>
      <c r="W107" s="100">
        <v>179.90592025000001</v>
      </c>
      <c r="X107" s="100">
        <v>0.63342294259999998</v>
      </c>
      <c r="Y107" s="100">
        <v>0.53707884880000001</v>
      </c>
      <c r="Z107" s="100">
        <v>0.74704975819999997</v>
      </c>
      <c r="AA107" s="109">
        <v>2667</v>
      </c>
      <c r="AB107" s="109">
        <v>15058</v>
      </c>
      <c r="AC107" s="110">
        <v>182.04294229000001</v>
      </c>
      <c r="AD107" s="100">
        <v>154.2687784</v>
      </c>
      <c r="AE107" s="100">
        <v>214.81749699</v>
      </c>
      <c r="AF107" s="100">
        <v>2.629042E-6</v>
      </c>
      <c r="AG107" s="102">
        <v>177.11515474000001</v>
      </c>
      <c r="AH107" s="100">
        <v>170.51920766999999</v>
      </c>
      <c r="AI107" s="100">
        <v>183.96624324999999</v>
      </c>
      <c r="AJ107" s="100">
        <v>0.67246889409999999</v>
      </c>
      <c r="AK107" s="100">
        <v>0.56987078710000005</v>
      </c>
      <c r="AL107" s="100">
        <v>0.79353850699999995</v>
      </c>
      <c r="AM107" s="100">
        <v>0.57113674420000005</v>
      </c>
      <c r="AN107" s="100">
        <v>1.0512616444</v>
      </c>
      <c r="AO107" s="100">
        <v>0.88426015079999998</v>
      </c>
      <c r="AP107" s="100">
        <v>1.2498030629000001</v>
      </c>
      <c r="AQ107" s="100">
        <v>7.3596948999999998E-3</v>
      </c>
      <c r="AR107" s="100">
        <v>1.2693565621</v>
      </c>
      <c r="AS107" s="100">
        <v>1.0661862345999999</v>
      </c>
      <c r="AT107" s="100">
        <v>1.5112426229</v>
      </c>
      <c r="AU107" s="99" t="s">
        <v>28</v>
      </c>
      <c r="AV107" s="99">
        <v>2</v>
      </c>
      <c r="AW107" s="99">
        <v>3</v>
      </c>
      <c r="AX107" s="99" t="s">
        <v>28</v>
      </c>
      <c r="AY107" s="99" t="s">
        <v>28</v>
      </c>
      <c r="AZ107" s="99" t="s">
        <v>28</v>
      </c>
      <c r="BA107" s="99" t="s">
        <v>28</v>
      </c>
      <c r="BB107" s="99" t="s">
        <v>28</v>
      </c>
      <c r="BC107" s="111" t="s">
        <v>231</v>
      </c>
      <c r="BD107" s="112">
        <v>1877</v>
      </c>
      <c r="BE107" s="112">
        <v>2589</v>
      </c>
      <c r="BF107" s="112">
        <v>2667</v>
      </c>
    </row>
    <row r="108" spans="1:93" x14ac:dyDescent="0.3">
      <c r="A108" s="9"/>
      <c r="B108" t="s">
        <v>117</v>
      </c>
      <c r="C108" s="99">
        <v>1042</v>
      </c>
      <c r="D108" s="109">
        <v>12568</v>
      </c>
      <c r="E108" s="110">
        <v>92.880967522000006</v>
      </c>
      <c r="F108" s="100">
        <v>78.004963395000004</v>
      </c>
      <c r="G108" s="100">
        <v>110.59391290000001</v>
      </c>
      <c r="H108" s="100">
        <v>1.7476245000000001E-3</v>
      </c>
      <c r="I108" s="102">
        <v>82.908975174999995</v>
      </c>
      <c r="J108" s="100">
        <v>78.024725685000007</v>
      </c>
      <c r="K108" s="100">
        <v>88.098972527000001</v>
      </c>
      <c r="L108" s="100">
        <v>0.7567279764</v>
      </c>
      <c r="M108" s="100">
        <v>0.63552888900000004</v>
      </c>
      <c r="N108" s="100">
        <v>0.90104044080000001</v>
      </c>
      <c r="O108" s="109">
        <v>1561</v>
      </c>
      <c r="P108" s="109">
        <v>13532</v>
      </c>
      <c r="Q108" s="110">
        <v>121.31818122999999</v>
      </c>
      <c r="R108" s="100">
        <v>102.37114056</v>
      </c>
      <c r="S108" s="100">
        <v>143.77197534999999</v>
      </c>
      <c r="T108" s="100">
        <v>6.7684930000000003E-21</v>
      </c>
      <c r="U108" s="102">
        <v>115.35619273</v>
      </c>
      <c r="V108" s="100">
        <v>109.77329118</v>
      </c>
      <c r="W108" s="100">
        <v>121.22303211000001</v>
      </c>
      <c r="X108" s="100">
        <v>0.44376868590000002</v>
      </c>
      <c r="Y108" s="100">
        <v>0.37446247589999998</v>
      </c>
      <c r="Z108" s="100">
        <v>0.52590221780000002</v>
      </c>
      <c r="AA108" s="109">
        <v>1851</v>
      </c>
      <c r="AB108" s="109">
        <v>14236</v>
      </c>
      <c r="AC108" s="110">
        <v>130.92905805999999</v>
      </c>
      <c r="AD108" s="100">
        <v>110.64653469</v>
      </c>
      <c r="AE108" s="100">
        <v>154.92955375</v>
      </c>
      <c r="AF108" s="100">
        <v>2.7084280000000001E-17</v>
      </c>
      <c r="AG108" s="102">
        <v>130.02247822000001</v>
      </c>
      <c r="AH108" s="100">
        <v>124.23207868</v>
      </c>
      <c r="AI108" s="100">
        <v>136.08276559999999</v>
      </c>
      <c r="AJ108" s="100">
        <v>0.48365356970000001</v>
      </c>
      <c r="AK108" s="100">
        <v>0.40872967599999999</v>
      </c>
      <c r="AL108" s="100">
        <v>0.57231169950000005</v>
      </c>
      <c r="AM108" s="100">
        <v>0.4068190485</v>
      </c>
      <c r="AN108" s="100">
        <v>1.0792204163000001</v>
      </c>
      <c r="AO108" s="100">
        <v>0.90131592679999994</v>
      </c>
      <c r="AP108" s="100">
        <v>1.2922402371999999</v>
      </c>
      <c r="AQ108" s="100">
        <v>4.8277659000000002E-3</v>
      </c>
      <c r="AR108" s="100">
        <v>1.3061683622</v>
      </c>
      <c r="AS108" s="100">
        <v>1.0847475418000001</v>
      </c>
      <c r="AT108" s="100">
        <v>1.5727860399</v>
      </c>
      <c r="AU108" s="99">
        <v>1</v>
      </c>
      <c r="AV108" s="99">
        <v>2</v>
      </c>
      <c r="AW108" s="99">
        <v>3</v>
      </c>
      <c r="AX108" s="99" t="s">
        <v>227</v>
      </c>
      <c r="AY108" s="99" t="s">
        <v>28</v>
      </c>
      <c r="AZ108" s="99" t="s">
        <v>28</v>
      </c>
      <c r="BA108" s="99" t="s">
        <v>28</v>
      </c>
      <c r="BB108" s="99" t="s">
        <v>28</v>
      </c>
      <c r="BC108" s="111" t="s">
        <v>229</v>
      </c>
      <c r="BD108" s="112">
        <v>1042</v>
      </c>
      <c r="BE108" s="112">
        <v>1561</v>
      </c>
      <c r="BF108" s="112">
        <v>1851</v>
      </c>
    </row>
    <row r="109" spans="1:93" x14ac:dyDescent="0.3">
      <c r="A109" s="9"/>
      <c r="B109" t="s">
        <v>118</v>
      </c>
      <c r="C109" s="99">
        <v>1069</v>
      </c>
      <c r="D109" s="109">
        <v>6407</v>
      </c>
      <c r="E109" s="110">
        <v>175.91698203000001</v>
      </c>
      <c r="F109" s="100">
        <v>148.06418647999999</v>
      </c>
      <c r="G109" s="100">
        <v>209.00925000000001</v>
      </c>
      <c r="H109" s="100">
        <v>4.2606199999999999E-5</v>
      </c>
      <c r="I109" s="102">
        <v>166.84875916999999</v>
      </c>
      <c r="J109" s="100">
        <v>157.14075029</v>
      </c>
      <c r="K109" s="100">
        <v>177.15651978</v>
      </c>
      <c r="L109" s="100">
        <v>1.433246287</v>
      </c>
      <c r="M109" s="100">
        <v>1.2063215447</v>
      </c>
      <c r="N109" s="100">
        <v>1.7028585191000001</v>
      </c>
      <c r="O109" s="109">
        <v>1872</v>
      </c>
      <c r="P109" s="109">
        <v>6812</v>
      </c>
      <c r="Q109" s="110">
        <v>262.23632098000002</v>
      </c>
      <c r="R109" s="100">
        <v>221.97939699</v>
      </c>
      <c r="S109" s="100">
        <v>309.79401228</v>
      </c>
      <c r="T109" s="100">
        <v>0.62449767830000003</v>
      </c>
      <c r="U109" s="102">
        <v>274.80916030999998</v>
      </c>
      <c r="V109" s="100">
        <v>262.63814509000002</v>
      </c>
      <c r="W109" s="100">
        <v>287.54419720999999</v>
      </c>
      <c r="X109" s="100">
        <v>0.95923188410000004</v>
      </c>
      <c r="Y109" s="100">
        <v>0.81197644329999996</v>
      </c>
      <c r="Z109" s="100">
        <v>1.1331927361</v>
      </c>
      <c r="AA109" s="109">
        <v>1998</v>
      </c>
      <c r="AB109" s="109">
        <v>6790</v>
      </c>
      <c r="AC109" s="110">
        <v>282.04368479999999</v>
      </c>
      <c r="AD109" s="100">
        <v>238.86469259</v>
      </c>
      <c r="AE109" s="100">
        <v>333.02803890000001</v>
      </c>
      <c r="AF109" s="100">
        <v>0.62849741709999996</v>
      </c>
      <c r="AG109" s="102">
        <v>294.25625919999999</v>
      </c>
      <c r="AH109" s="100">
        <v>281.63248071999999</v>
      </c>
      <c r="AI109" s="100">
        <v>307.44588074000001</v>
      </c>
      <c r="AJ109" s="100">
        <v>1.0418728814</v>
      </c>
      <c r="AK109" s="100">
        <v>0.8823691468</v>
      </c>
      <c r="AL109" s="100">
        <v>1.2302097197999999</v>
      </c>
      <c r="AM109" s="100">
        <v>0.41497146019999998</v>
      </c>
      <c r="AN109" s="100">
        <v>1.0755324959000001</v>
      </c>
      <c r="AO109" s="100">
        <v>0.90279610509999997</v>
      </c>
      <c r="AP109" s="100">
        <v>1.2813193842999999</v>
      </c>
      <c r="AQ109" s="100">
        <v>1.49513E-5</v>
      </c>
      <c r="AR109" s="100">
        <v>1.4906822408</v>
      </c>
      <c r="AS109" s="100">
        <v>1.2442050379</v>
      </c>
      <c r="AT109" s="100">
        <v>1.7859866143000001</v>
      </c>
      <c r="AU109" s="99">
        <v>1</v>
      </c>
      <c r="AV109" s="99" t="s">
        <v>28</v>
      </c>
      <c r="AW109" s="99" t="s">
        <v>28</v>
      </c>
      <c r="AX109" s="99" t="s">
        <v>227</v>
      </c>
      <c r="AY109" s="99" t="s">
        <v>28</v>
      </c>
      <c r="AZ109" s="99" t="s">
        <v>28</v>
      </c>
      <c r="BA109" s="99" t="s">
        <v>28</v>
      </c>
      <c r="BB109" s="99" t="s">
        <v>28</v>
      </c>
      <c r="BC109" s="111" t="s">
        <v>233</v>
      </c>
      <c r="BD109" s="112">
        <v>1069</v>
      </c>
      <c r="BE109" s="112">
        <v>1872</v>
      </c>
      <c r="BF109" s="112">
        <v>1998</v>
      </c>
      <c r="CO109" s="4"/>
    </row>
    <row r="110" spans="1:93" s="3" customFormat="1" x14ac:dyDescent="0.3">
      <c r="A110" s="9" t="s">
        <v>235</v>
      </c>
      <c r="B110" s="3" t="s">
        <v>200</v>
      </c>
      <c r="C110" s="105">
        <v>2056</v>
      </c>
      <c r="D110" s="106">
        <v>26302</v>
      </c>
      <c r="E110" s="101">
        <v>89.550691600999997</v>
      </c>
      <c r="F110" s="107">
        <v>83.159843459000001</v>
      </c>
      <c r="G110" s="107">
        <v>96.432677511999998</v>
      </c>
      <c r="H110" s="107">
        <v>7.9855069999999999E-19</v>
      </c>
      <c r="I110" s="108">
        <v>78.168960534999997</v>
      </c>
      <c r="J110" s="107">
        <v>74.862080352000007</v>
      </c>
      <c r="K110" s="107">
        <v>81.621915427000005</v>
      </c>
      <c r="L110" s="107">
        <v>0.71554786020000005</v>
      </c>
      <c r="M110" s="107">
        <v>0.66448228350000005</v>
      </c>
      <c r="N110" s="107">
        <v>0.77053783519999997</v>
      </c>
      <c r="O110" s="106">
        <v>5915</v>
      </c>
      <c r="P110" s="106">
        <v>30521</v>
      </c>
      <c r="Q110" s="101">
        <v>220.33844094</v>
      </c>
      <c r="R110" s="107">
        <v>206.70012636000001</v>
      </c>
      <c r="S110" s="107">
        <v>234.87662736999999</v>
      </c>
      <c r="T110" s="107">
        <v>2.1779539999999999E-12</v>
      </c>
      <c r="U110" s="108">
        <v>193.80098948</v>
      </c>
      <c r="V110" s="107">
        <v>188.92452979000001</v>
      </c>
      <c r="W110" s="107">
        <v>198.80331878999999</v>
      </c>
      <c r="X110" s="107">
        <v>0.7953767773</v>
      </c>
      <c r="Y110" s="107">
        <v>0.74614524660000003</v>
      </c>
      <c r="Z110" s="107">
        <v>0.84785666150000005</v>
      </c>
      <c r="AA110" s="106">
        <v>8588</v>
      </c>
      <c r="AB110" s="106">
        <v>35481</v>
      </c>
      <c r="AC110" s="101">
        <v>264.97178933999999</v>
      </c>
      <c r="AD110" s="107">
        <v>249.16055322</v>
      </c>
      <c r="AE110" s="107">
        <v>281.78637524999999</v>
      </c>
      <c r="AF110" s="107">
        <v>0.49504209780000002</v>
      </c>
      <c r="AG110" s="108">
        <v>242.04503819000001</v>
      </c>
      <c r="AH110" s="107">
        <v>236.97963784999999</v>
      </c>
      <c r="AI110" s="107">
        <v>247.21871062</v>
      </c>
      <c r="AJ110" s="107">
        <v>0.97880908710000003</v>
      </c>
      <c r="AK110" s="107">
        <v>0.92040218409999996</v>
      </c>
      <c r="AL110" s="107">
        <v>1.0409223767</v>
      </c>
      <c r="AM110" s="107">
        <v>1.7657479000000001E-7</v>
      </c>
      <c r="AN110" s="107">
        <v>1.2025672334999999</v>
      </c>
      <c r="AO110" s="107">
        <v>1.1221337627000001</v>
      </c>
      <c r="AP110" s="107">
        <v>1.2887660982</v>
      </c>
      <c r="AQ110" s="107">
        <v>1.5234900000000001E-108</v>
      </c>
      <c r="AR110" s="107">
        <v>2.4604884340000002</v>
      </c>
      <c r="AS110" s="107">
        <v>2.2719289504</v>
      </c>
      <c r="AT110" s="107">
        <v>2.6646974734</v>
      </c>
      <c r="AU110" s="105">
        <v>1</v>
      </c>
      <c r="AV110" s="105">
        <v>2</v>
      </c>
      <c r="AW110" s="105" t="s">
        <v>28</v>
      </c>
      <c r="AX110" s="105" t="s">
        <v>227</v>
      </c>
      <c r="AY110" s="105" t="s">
        <v>228</v>
      </c>
      <c r="AZ110" s="105" t="s">
        <v>28</v>
      </c>
      <c r="BA110" s="105" t="s">
        <v>28</v>
      </c>
      <c r="BB110" s="105" t="s">
        <v>28</v>
      </c>
      <c r="BC110" s="103" t="s">
        <v>434</v>
      </c>
      <c r="BD110" s="104">
        <v>2056</v>
      </c>
      <c r="BE110" s="104">
        <v>5915</v>
      </c>
      <c r="BF110" s="104">
        <v>8588</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9">
        <v>1631</v>
      </c>
      <c r="D111" s="109">
        <v>13463</v>
      </c>
      <c r="E111" s="110">
        <v>129.30451074999999</v>
      </c>
      <c r="F111" s="100">
        <v>119.71984152</v>
      </c>
      <c r="G111" s="100">
        <v>139.65652048000001</v>
      </c>
      <c r="H111" s="100">
        <v>0.4059046912</v>
      </c>
      <c r="I111" s="102">
        <v>121.14684690999999</v>
      </c>
      <c r="J111" s="100">
        <v>115.40783103</v>
      </c>
      <c r="K111" s="100">
        <v>127.17125334000001</v>
      </c>
      <c r="L111" s="100">
        <v>1.0331976707999999</v>
      </c>
      <c r="M111" s="100">
        <v>0.95661211430000004</v>
      </c>
      <c r="N111" s="100">
        <v>1.1159146021999999</v>
      </c>
      <c r="O111" s="109">
        <v>5163</v>
      </c>
      <c r="P111" s="109">
        <v>14346</v>
      </c>
      <c r="Q111" s="110">
        <v>380.31212252</v>
      </c>
      <c r="R111" s="100">
        <v>356.61465621000002</v>
      </c>
      <c r="S111" s="100">
        <v>405.58431352999997</v>
      </c>
      <c r="T111" s="100">
        <v>4.7382169999999996E-22</v>
      </c>
      <c r="U111" s="102">
        <v>359.89125889000002</v>
      </c>
      <c r="V111" s="100">
        <v>350.20717238999998</v>
      </c>
      <c r="W111" s="100">
        <v>369.84313409999999</v>
      </c>
      <c r="X111" s="100">
        <v>1.3728491001000001</v>
      </c>
      <c r="Y111" s="100">
        <v>1.2873060859000001</v>
      </c>
      <c r="Z111" s="100">
        <v>1.4640765489000001</v>
      </c>
      <c r="AA111" s="109">
        <v>6205</v>
      </c>
      <c r="AB111" s="109">
        <v>15646</v>
      </c>
      <c r="AC111" s="110">
        <v>403.30080067</v>
      </c>
      <c r="AD111" s="100">
        <v>378.68317404999999</v>
      </c>
      <c r="AE111" s="100">
        <v>429.51878238</v>
      </c>
      <c r="AF111" s="100">
        <v>2.4454630000000002E-35</v>
      </c>
      <c r="AG111" s="102">
        <v>396.58698708999998</v>
      </c>
      <c r="AH111" s="100">
        <v>386.84104327</v>
      </c>
      <c r="AI111" s="100">
        <v>406.57846696000001</v>
      </c>
      <c r="AJ111" s="100">
        <v>1.4897981763000001</v>
      </c>
      <c r="AK111" s="100">
        <v>1.3988603572</v>
      </c>
      <c r="AL111" s="100">
        <v>1.5866477269000001</v>
      </c>
      <c r="AM111" s="100">
        <v>0.10487976189999999</v>
      </c>
      <c r="AN111" s="100">
        <v>1.0604468719</v>
      </c>
      <c r="AO111" s="100">
        <v>0.98783017770000003</v>
      </c>
      <c r="AP111" s="100">
        <v>1.1384017147000001</v>
      </c>
      <c r="AQ111" s="100">
        <v>1.28142E-143</v>
      </c>
      <c r="AR111" s="100">
        <v>2.9412131124999998</v>
      </c>
      <c r="AS111" s="100">
        <v>2.7073145355000001</v>
      </c>
      <c r="AT111" s="100">
        <v>3.1953193689999999</v>
      </c>
      <c r="AU111" s="99" t="s">
        <v>28</v>
      </c>
      <c r="AV111" s="99">
        <v>2</v>
      </c>
      <c r="AW111" s="99">
        <v>3</v>
      </c>
      <c r="AX111" s="99" t="s">
        <v>227</v>
      </c>
      <c r="AY111" s="99" t="s">
        <v>28</v>
      </c>
      <c r="AZ111" s="99" t="s">
        <v>28</v>
      </c>
      <c r="BA111" s="99" t="s">
        <v>28</v>
      </c>
      <c r="BB111" s="99" t="s">
        <v>28</v>
      </c>
      <c r="BC111" s="111" t="s">
        <v>432</v>
      </c>
      <c r="BD111" s="112">
        <v>1631</v>
      </c>
      <c r="BE111" s="112">
        <v>5163</v>
      </c>
      <c r="BF111" s="112">
        <v>6205</v>
      </c>
    </row>
    <row r="112" spans="1:93" x14ac:dyDescent="0.3">
      <c r="A112" s="9"/>
      <c r="B112" t="s">
        <v>202</v>
      </c>
      <c r="C112" s="99">
        <v>2616</v>
      </c>
      <c r="D112" s="109">
        <v>19879</v>
      </c>
      <c r="E112" s="110">
        <v>141.61323641999999</v>
      </c>
      <c r="F112" s="100">
        <v>132.01299718000001</v>
      </c>
      <c r="G112" s="100">
        <v>151.91162355</v>
      </c>
      <c r="H112" s="100">
        <v>5.5938799999999996E-4</v>
      </c>
      <c r="I112" s="102">
        <v>131.59615675000001</v>
      </c>
      <c r="J112" s="100">
        <v>126.6487474</v>
      </c>
      <c r="K112" s="100">
        <v>136.7368318</v>
      </c>
      <c r="L112" s="100">
        <v>1.1315495893</v>
      </c>
      <c r="M112" s="100">
        <v>1.0548396217</v>
      </c>
      <c r="N112" s="100">
        <v>1.2138380533999999</v>
      </c>
      <c r="O112" s="109">
        <v>4832</v>
      </c>
      <c r="P112" s="109">
        <v>21597</v>
      </c>
      <c r="Q112" s="110">
        <v>241.91387112000001</v>
      </c>
      <c r="R112" s="100">
        <v>226.82642254000001</v>
      </c>
      <c r="S112" s="100">
        <v>258.00486726999998</v>
      </c>
      <c r="T112" s="100">
        <v>3.7117299999999998E-5</v>
      </c>
      <c r="U112" s="102">
        <v>223.73477797999999</v>
      </c>
      <c r="V112" s="100">
        <v>217.51449891999999</v>
      </c>
      <c r="W112" s="100">
        <v>230.13293884000001</v>
      </c>
      <c r="X112" s="100">
        <v>0.87325967439999996</v>
      </c>
      <c r="Y112" s="100">
        <v>0.81879706590000001</v>
      </c>
      <c r="Z112" s="100">
        <v>0.93134488459999998</v>
      </c>
      <c r="AA112" s="109">
        <v>6533</v>
      </c>
      <c r="AB112" s="109">
        <v>23585</v>
      </c>
      <c r="AC112" s="110">
        <v>295.73082541000002</v>
      </c>
      <c r="AD112" s="100">
        <v>277.83751262999999</v>
      </c>
      <c r="AE112" s="100">
        <v>314.77650469000002</v>
      </c>
      <c r="AF112" s="100">
        <v>5.4986899000000001E-3</v>
      </c>
      <c r="AG112" s="102">
        <v>276.99809200999999</v>
      </c>
      <c r="AH112" s="100">
        <v>270.36198161999999</v>
      </c>
      <c r="AI112" s="100">
        <v>283.79708757999998</v>
      </c>
      <c r="AJ112" s="100">
        <v>1.0924333491</v>
      </c>
      <c r="AK112" s="100">
        <v>1.0263352290000001</v>
      </c>
      <c r="AL112" s="100">
        <v>1.1627883253</v>
      </c>
      <c r="AM112" s="100">
        <v>2.3413747999999999E-8</v>
      </c>
      <c r="AN112" s="100">
        <v>1.2224632843000001</v>
      </c>
      <c r="AO112" s="100">
        <v>1.1392526940000001</v>
      </c>
      <c r="AP112" s="100">
        <v>1.3117515449999999</v>
      </c>
      <c r="AQ112" s="100">
        <v>1.1171610000000001E-42</v>
      </c>
      <c r="AR112" s="100">
        <v>1.7082716082</v>
      </c>
      <c r="AS112" s="100">
        <v>1.5822304403</v>
      </c>
      <c r="AT112" s="100">
        <v>1.8443532705000001</v>
      </c>
      <c r="AU112" s="99">
        <v>1</v>
      </c>
      <c r="AV112" s="99">
        <v>2</v>
      </c>
      <c r="AW112" s="99">
        <v>3</v>
      </c>
      <c r="AX112" s="99" t="s">
        <v>227</v>
      </c>
      <c r="AY112" s="99" t="s">
        <v>228</v>
      </c>
      <c r="AZ112" s="99" t="s">
        <v>28</v>
      </c>
      <c r="BA112" s="99" t="s">
        <v>28</v>
      </c>
      <c r="BB112" s="99" t="s">
        <v>28</v>
      </c>
      <c r="BC112" s="111" t="s">
        <v>427</v>
      </c>
      <c r="BD112" s="112">
        <v>2616</v>
      </c>
      <c r="BE112" s="112">
        <v>4832</v>
      </c>
      <c r="BF112" s="112">
        <v>6533</v>
      </c>
    </row>
    <row r="113" spans="1:93" x14ac:dyDescent="0.3">
      <c r="A113" s="9"/>
      <c r="B113" t="s">
        <v>203</v>
      </c>
      <c r="C113" s="99">
        <v>2275</v>
      </c>
      <c r="D113" s="109">
        <v>17867</v>
      </c>
      <c r="E113" s="110">
        <v>133.99831707000001</v>
      </c>
      <c r="F113" s="100">
        <v>124.642838</v>
      </c>
      <c r="G113" s="100">
        <v>144.05600246</v>
      </c>
      <c r="H113" s="100">
        <v>6.4308440499999994E-2</v>
      </c>
      <c r="I113" s="102">
        <v>127.329714</v>
      </c>
      <c r="J113" s="100">
        <v>122.20352407999999</v>
      </c>
      <c r="K113" s="100">
        <v>132.67093718999999</v>
      </c>
      <c r="L113" s="100">
        <v>1.0707031664</v>
      </c>
      <c r="M113" s="100">
        <v>0.99594893610000002</v>
      </c>
      <c r="N113" s="100">
        <v>1.1510683219</v>
      </c>
      <c r="O113" s="109">
        <v>9638</v>
      </c>
      <c r="P113" s="109">
        <v>18748</v>
      </c>
      <c r="Q113" s="110">
        <v>535.06139332999999</v>
      </c>
      <c r="R113" s="100">
        <v>503.32139418000003</v>
      </c>
      <c r="S113" s="100">
        <v>568.80295163000005</v>
      </c>
      <c r="T113" s="100">
        <v>8.2884939999999992E-99</v>
      </c>
      <c r="U113" s="102">
        <v>514.08150203000002</v>
      </c>
      <c r="V113" s="100">
        <v>503.91998331000002</v>
      </c>
      <c r="W113" s="100">
        <v>524.44792720999999</v>
      </c>
      <c r="X113" s="100">
        <v>1.9314623668999999</v>
      </c>
      <c r="Y113" s="100">
        <v>1.8168874515</v>
      </c>
      <c r="Z113" s="100">
        <v>2.0532625020999999</v>
      </c>
      <c r="AA113" s="109">
        <v>9605</v>
      </c>
      <c r="AB113" s="109">
        <v>19650</v>
      </c>
      <c r="AC113" s="110">
        <v>507.10283078999998</v>
      </c>
      <c r="AD113" s="100">
        <v>477.13219956</v>
      </c>
      <c r="AE113" s="100">
        <v>538.95604034999997</v>
      </c>
      <c r="AF113" s="100">
        <v>1.1085609999999999E-90</v>
      </c>
      <c r="AG113" s="102">
        <v>488.80407124999999</v>
      </c>
      <c r="AH113" s="100">
        <v>479.12577706000002</v>
      </c>
      <c r="AI113" s="100">
        <v>498.67786604000003</v>
      </c>
      <c r="AJ113" s="100">
        <v>1.8732441672</v>
      </c>
      <c r="AK113" s="100">
        <v>1.7625322825</v>
      </c>
      <c r="AL113" s="100">
        <v>1.9909103197</v>
      </c>
      <c r="AM113" s="100">
        <v>0.1119607862</v>
      </c>
      <c r="AN113" s="100">
        <v>0.94774700079999996</v>
      </c>
      <c r="AO113" s="100">
        <v>0.88705692459999996</v>
      </c>
      <c r="AP113" s="100">
        <v>1.0125893307</v>
      </c>
      <c r="AQ113" s="100">
        <v>2.9974600000000001E-279</v>
      </c>
      <c r="AR113" s="100">
        <v>3.9930456219999999</v>
      </c>
      <c r="AS113" s="100">
        <v>3.7008310211</v>
      </c>
      <c r="AT113" s="100">
        <v>4.3083332497000004</v>
      </c>
      <c r="AU113" s="99" t="s">
        <v>28</v>
      </c>
      <c r="AV113" s="99">
        <v>2</v>
      </c>
      <c r="AW113" s="99">
        <v>3</v>
      </c>
      <c r="AX113" s="99" t="s">
        <v>227</v>
      </c>
      <c r="AY113" s="99" t="s">
        <v>28</v>
      </c>
      <c r="AZ113" s="99" t="s">
        <v>28</v>
      </c>
      <c r="BA113" s="99" t="s">
        <v>28</v>
      </c>
      <c r="BB113" s="99" t="s">
        <v>28</v>
      </c>
      <c r="BC113" s="111" t="s">
        <v>432</v>
      </c>
      <c r="BD113" s="112">
        <v>2275</v>
      </c>
      <c r="BE113" s="112">
        <v>9638</v>
      </c>
      <c r="BF113" s="112">
        <v>9605</v>
      </c>
      <c r="BQ113" s="46"/>
      <c r="CO113" s="4"/>
    </row>
    <row r="114" spans="1:93" s="3" customFormat="1" x14ac:dyDescent="0.3">
      <c r="A114" s="9"/>
      <c r="B114" s="3" t="s">
        <v>119</v>
      </c>
      <c r="C114" s="105">
        <v>3825</v>
      </c>
      <c r="D114" s="106">
        <v>29427</v>
      </c>
      <c r="E114" s="101">
        <v>148.32474819999999</v>
      </c>
      <c r="F114" s="107">
        <v>138.52547523999999</v>
      </c>
      <c r="G114" s="107">
        <v>158.81722037</v>
      </c>
      <c r="H114" s="107">
        <v>1.1061694000000001E-6</v>
      </c>
      <c r="I114" s="108">
        <v>129.98266898</v>
      </c>
      <c r="J114" s="107">
        <v>125.92800902</v>
      </c>
      <c r="K114" s="107">
        <v>134.16788184000001</v>
      </c>
      <c r="L114" s="107">
        <v>1.1851774039</v>
      </c>
      <c r="M114" s="107">
        <v>1.1068770728999999</v>
      </c>
      <c r="N114" s="107">
        <v>1.2690166894999999</v>
      </c>
      <c r="O114" s="106">
        <v>11171</v>
      </c>
      <c r="P114" s="106">
        <v>32196</v>
      </c>
      <c r="Q114" s="101">
        <v>387.53866689</v>
      </c>
      <c r="R114" s="107">
        <v>364.41282962999998</v>
      </c>
      <c r="S114" s="107">
        <v>412.13208241000001</v>
      </c>
      <c r="T114" s="107">
        <v>1.085965E-26</v>
      </c>
      <c r="U114" s="108">
        <v>346.96856752000002</v>
      </c>
      <c r="V114" s="107">
        <v>340.59369278999998</v>
      </c>
      <c r="W114" s="107">
        <v>353.46276046000003</v>
      </c>
      <c r="X114" s="107">
        <v>1.3989354495999999</v>
      </c>
      <c r="Y114" s="107">
        <v>1.3154558995000001</v>
      </c>
      <c r="Z114" s="107">
        <v>1.4877126574999999</v>
      </c>
      <c r="AA114" s="106">
        <v>14852</v>
      </c>
      <c r="AB114" s="106">
        <v>34868</v>
      </c>
      <c r="AC114" s="101">
        <v>456.68195667999998</v>
      </c>
      <c r="AD114" s="107">
        <v>430.04020695000003</v>
      </c>
      <c r="AE114" s="107">
        <v>484.97420983000001</v>
      </c>
      <c r="AF114" s="107">
        <v>3.3936150000000002E-65</v>
      </c>
      <c r="AG114" s="108">
        <v>425.94929447999999</v>
      </c>
      <c r="AH114" s="107">
        <v>419.15372406</v>
      </c>
      <c r="AI114" s="107">
        <v>432.85503875000001</v>
      </c>
      <c r="AJ114" s="107">
        <v>1.6869888308000001</v>
      </c>
      <c r="AK114" s="107">
        <v>1.5885738758000001</v>
      </c>
      <c r="AL114" s="107">
        <v>1.791500766</v>
      </c>
      <c r="AM114" s="107">
        <v>9.8835637000000006E-7</v>
      </c>
      <c r="AN114" s="107">
        <v>1.1784164929000001</v>
      </c>
      <c r="AO114" s="107">
        <v>1.1034293025999999</v>
      </c>
      <c r="AP114" s="107">
        <v>1.2584996857999999</v>
      </c>
      <c r="AQ114" s="107">
        <v>8.1554900000000002E-149</v>
      </c>
      <c r="AR114" s="107">
        <v>2.6127714464</v>
      </c>
      <c r="AS114" s="107">
        <v>2.4301650656999998</v>
      </c>
      <c r="AT114" s="107">
        <v>2.8090991545000001</v>
      </c>
      <c r="AU114" s="105">
        <v>1</v>
      </c>
      <c r="AV114" s="105">
        <v>2</v>
      </c>
      <c r="AW114" s="105">
        <v>3</v>
      </c>
      <c r="AX114" s="105" t="s">
        <v>227</v>
      </c>
      <c r="AY114" s="105" t="s">
        <v>228</v>
      </c>
      <c r="AZ114" s="105" t="s">
        <v>28</v>
      </c>
      <c r="BA114" s="105" t="s">
        <v>28</v>
      </c>
      <c r="BB114" s="105" t="s">
        <v>28</v>
      </c>
      <c r="BC114" s="103" t="s">
        <v>427</v>
      </c>
      <c r="BD114" s="104">
        <v>3825</v>
      </c>
      <c r="BE114" s="104">
        <v>11171</v>
      </c>
      <c r="BF114" s="104">
        <v>14852</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9">
        <v>2367</v>
      </c>
      <c r="D115" s="109">
        <v>11762</v>
      </c>
      <c r="E115" s="110">
        <v>205.47755262000001</v>
      </c>
      <c r="F115" s="100">
        <v>191.07406877</v>
      </c>
      <c r="G115" s="100">
        <v>220.96679524000001</v>
      </c>
      <c r="H115" s="100">
        <v>8.8454230000000001E-41</v>
      </c>
      <c r="I115" s="102">
        <v>201.2412855</v>
      </c>
      <c r="J115" s="100">
        <v>193.29530448</v>
      </c>
      <c r="K115" s="100">
        <v>209.51390979999999</v>
      </c>
      <c r="L115" s="100">
        <v>1.6418524578</v>
      </c>
      <c r="M115" s="100">
        <v>1.5267625364999999</v>
      </c>
      <c r="N115" s="100">
        <v>1.7656180504000001</v>
      </c>
      <c r="O115" s="109">
        <v>7050</v>
      </c>
      <c r="P115" s="109">
        <v>12275</v>
      </c>
      <c r="Q115" s="110">
        <v>568.45665989999998</v>
      </c>
      <c r="R115" s="100">
        <v>533.70951697999999</v>
      </c>
      <c r="S115" s="100">
        <v>605.46601456999997</v>
      </c>
      <c r="T115" s="100">
        <v>1.61899E-110</v>
      </c>
      <c r="U115" s="102">
        <v>574.33808553999995</v>
      </c>
      <c r="V115" s="100">
        <v>561.08667291999996</v>
      </c>
      <c r="W115" s="100">
        <v>587.90246218000004</v>
      </c>
      <c r="X115" s="100">
        <v>2.0520124596999998</v>
      </c>
      <c r="Y115" s="100">
        <v>1.9265823693999999</v>
      </c>
      <c r="Z115" s="100">
        <v>2.1856086724999999</v>
      </c>
      <c r="AA115" s="109">
        <v>8793</v>
      </c>
      <c r="AB115" s="109">
        <v>13052</v>
      </c>
      <c r="AC115" s="110">
        <v>659.64001643999995</v>
      </c>
      <c r="AD115" s="100">
        <v>620.1073255</v>
      </c>
      <c r="AE115" s="100">
        <v>701.69297056000005</v>
      </c>
      <c r="AF115" s="100">
        <v>1.59689E-175</v>
      </c>
      <c r="AG115" s="102">
        <v>673.68985596000005</v>
      </c>
      <c r="AH115" s="100">
        <v>659.75479916999996</v>
      </c>
      <c r="AI115" s="100">
        <v>687.91924301999995</v>
      </c>
      <c r="AJ115" s="100">
        <v>2.4367184291999999</v>
      </c>
      <c r="AK115" s="100">
        <v>2.2906841769000001</v>
      </c>
      <c r="AL115" s="100">
        <v>2.592062565</v>
      </c>
      <c r="AM115" s="100">
        <v>2.2081200000000001E-5</v>
      </c>
      <c r="AN115" s="100">
        <v>1.1604051161</v>
      </c>
      <c r="AO115" s="100">
        <v>1.0833348662</v>
      </c>
      <c r="AP115" s="100">
        <v>1.2429582723000001</v>
      </c>
      <c r="AQ115" s="100">
        <v>6.7207799999999998E-145</v>
      </c>
      <c r="AR115" s="100">
        <v>2.7665146516000001</v>
      </c>
      <c r="AS115" s="100">
        <v>2.5594124648999999</v>
      </c>
      <c r="AT115" s="100">
        <v>2.9903751047</v>
      </c>
      <c r="AU115" s="99">
        <v>1</v>
      </c>
      <c r="AV115" s="99">
        <v>2</v>
      </c>
      <c r="AW115" s="99">
        <v>3</v>
      </c>
      <c r="AX115" s="99" t="s">
        <v>227</v>
      </c>
      <c r="AY115" s="99" t="s">
        <v>228</v>
      </c>
      <c r="AZ115" s="99" t="s">
        <v>28</v>
      </c>
      <c r="BA115" s="99" t="s">
        <v>28</v>
      </c>
      <c r="BB115" s="99" t="s">
        <v>28</v>
      </c>
      <c r="BC115" s="111" t="s">
        <v>427</v>
      </c>
      <c r="BD115" s="112">
        <v>2367</v>
      </c>
      <c r="BE115" s="112">
        <v>7050</v>
      </c>
      <c r="BF115" s="112">
        <v>8793</v>
      </c>
    </row>
    <row r="116" spans="1:93" x14ac:dyDescent="0.3">
      <c r="A116" s="9"/>
      <c r="B116" t="s">
        <v>121</v>
      </c>
      <c r="C116" s="99">
        <v>1380</v>
      </c>
      <c r="D116" s="109">
        <v>8678</v>
      </c>
      <c r="E116" s="110">
        <v>155.91356614</v>
      </c>
      <c r="F116" s="100">
        <v>143.88825667</v>
      </c>
      <c r="G116" s="100">
        <v>168.94387818999999</v>
      </c>
      <c r="H116" s="100">
        <v>8.0058946999999995E-8</v>
      </c>
      <c r="I116" s="102">
        <v>159.02281632</v>
      </c>
      <c r="J116" s="100">
        <v>150.85019131999999</v>
      </c>
      <c r="K116" s="100">
        <v>167.63821039000001</v>
      </c>
      <c r="L116" s="100">
        <v>1.2458152655000001</v>
      </c>
      <c r="M116" s="100">
        <v>1.1497279622000001</v>
      </c>
      <c r="N116" s="100">
        <v>1.349932964</v>
      </c>
      <c r="O116" s="109">
        <v>5132</v>
      </c>
      <c r="P116" s="109">
        <v>8893</v>
      </c>
      <c r="Q116" s="110">
        <v>562.69654100000002</v>
      </c>
      <c r="R116" s="100">
        <v>527.42051821999996</v>
      </c>
      <c r="S116" s="100">
        <v>600.33196722000002</v>
      </c>
      <c r="T116" s="100">
        <v>4.3023499999999998E-102</v>
      </c>
      <c r="U116" s="102">
        <v>577.08309907</v>
      </c>
      <c r="V116" s="100">
        <v>561.50854308999999</v>
      </c>
      <c r="W116" s="100">
        <v>593.08964632000004</v>
      </c>
      <c r="X116" s="100">
        <v>2.0312196067000001</v>
      </c>
      <c r="Y116" s="100">
        <v>1.9038803681000001</v>
      </c>
      <c r="Z116" s="100">
        <v>2.16707581</v>
      </c>
      <c r="AA116" s="109">
        <v>6017</v>
      </c>
      <c r="AB116" s="109">
        <v>9302</v>
      </c>
      <c r="AC116" s="110">
        <v>607.41843755000002</v>
      </c>
      <c r="AD116" s="100">
        <v>570.01621639999996</v>
      </c>
      <c r="AE116" s="100">
        <v>647.27484529000003</v>
      </c>
      <c r="AF116" s="100">
        <v>4.0907899999999999E-137</v>
      </c>
      <c r="AG116" s="102">
        <v>646.85013975000004</v>
      </c>
      <c r="AH116" s="100">
        <v>630.71076896</v>
      </c>
      <c r="AI116" s="100">
        <v>663.40250379999998</v>
      </c>
      <c r="AJ116" s="100">
        <v>2.2438112668999999</v>
      </c>
      <c r="AK116" s="100">
        <v>2.1056469966</v>
      </c>
      <c r="AL116" s="100">
        <v>2.391041333</v>
      </c>
      <c r="AM116" s="100">
        <v>3.6833566700000001E-2</v>
      </c>
      <c r="AN116" s="100">
        <v>1.0794778238</v>
      </c>
      <c r="AO116" s="100">
        <v>1.0046869241</v>
      </c>
      <c r="AP116" s="100">
        <v>1.1598363074</v>
      </c>
      <c r="AQ116" s="100">
        <v>3.0258599999999998E-187</v>
      </c>
      <c r="AR116" s="100">
        <v>3.6090287389000002</v>
      </c>
      <c r="AS116" s="100">
        <v>3.3109882601999998</v>
      </c>
      <c r="AT116" s="100">
        <v>3.9338974997</v>
      </c>
      <c r="AU116" s="99">
        <v>1</v>
      </c>
      <c r="AV116" s="99">
        <v>2</v>
      </c>
      <c r="AW116" s="99">
        <v>3</v>
      </c>
      <c r="AX116" s="99" t="s">
        <v>227</v>
      </c>
      <c r="AY116" s="99" t="s">
        <v>228</v>
      </c>
      <c r="AZ116" s="99" t="s">
        <v>28</v>
      </c>
      <c r="BA116" s="99" t="s">
        <v>28</v>
      </c>
      <c r="BB116" s="99" t="s">
        <v>28</v>
      </c>
      <c r="BC116" s="111" t="s">
        <v>427</v>
      </c>
      <c r="BD116" s="112">
        <v>1380</v>
      </c>
      <c r="BE116" s="112">
        <v>5132</v>
      </c>
      <c r="BF116" s="112">
        <v>6017</v>
      </c>
    </row>
    <row r="117" spans="1:93" x14ac:dyDescent="0.3">
      <c r="A117" s="9"/>
      <c r="B117" t="s">
        <v>122</v>
      </c>
      <c r="C117" s="99">
        <v>1007</v>
      </c>
      <c r="D117" s="109">
        <v>5266</v>
      </c>
      <c r="E117" s="110">
        <v>196.63087443000001</v>
      </c>
      <c r="F117" s="100">
        <v>180.48143772</v>
      </c>
      <c r="G117" s="100">
        <v>214.22535895999999</v>
      </c>
      <c r="H117" s="100">
        <v>4.9954380000000002E-25</v>
      </c>
      <c r="I117" s="102">
        <v>191.22673756</v>
      </c>
      <c r="J117" s="100">
        <v>179.77321222</v>
      </c>
      <c r="K117" s="100">
        <v>203.40997809000001</v>
      </c>
      <c r="L117" s="100">
        <v>1.5711637614</v>
      </c>
      <c r="M117" s="100">
        <v>1.4421229390999999</v>
      </c>
      <c r="N117" s="100">
        <v>1.7117511263</v>
      </c>
      <c r="O117" s="109">
        <v>3723</v>
      </c>
      <c r="P117" s="109">
        <v>5461</v>
      </c>
      <c r="Q117" s="110">
        <v>679.43086670000002</v>
      </c>
      <c r="R117" s="100">
        <v>635.87455445000001</v>
      </c>
      <c r="S117" s="100">
        <v>725.97071136</v>
      </c>
      <c r="T117" s="100">
        <v>3.3523900000000001E-155</v>
      </c>
      <c r="U117" s="102">
        <v>681.74327045999996</v>
      </c>
      <c r="V117" s="100">
        <v>660.19234543000005</v>
      </c>
      <c r="W117" s="100">
        <v>703.99769103999995</v>
      </c>
      <c r="X117" s="100">
        <v>2.4526066846000001</v>
      </c>
      <c r="Y117" s="100">
        <v>2.2953772918999999</v>
      </c>
      <c r="Z117" s="100">
        <v>2.6206060200999999</v>
      </c>
      <c r="AA117" s="109">
        <v>4371</v>
      </c>
      <c r="AB117" s="109">
        <v>5666</v>
      </c>
      <c r="AC117" s="110">
        <v>744.53465270000004</v>
      </c>
      <c r="AD117" s="100">
        <v>697.72823285000004</v>
      </c>
      <c r="AE117" s="100">
        <v>794.48103569</v>
      </c>
      <c r="AF117" s="100">
        <v>7.7645800000000004E-205</v>
      </c>
      <c r="AG117" s="102">
        <v>771.44369926000002</v>
      </c>
      <c r="AH117" s="100">
        <v>748.90958952000005</v>
      </c>
      <c r="AI117" s="100">
        <v>794.65584291000005</v>
      </c>
      <c r="AJ117" s="100">
        <v>2.7503202719000002</v>
      </c>
      <c r="AK117" s="100">
        <v>2.5774167745000001</v>
      </c>
      <c r="AL117" s="100">
        <v>2.9348228322000001</v>
      </c>
      <c r="AM117" s="100">
        <v>1.5904458199999999E-2</v>
      </c>
      <c r="AN117" s="100">
        <v>1.0958210602</v>
      </c>
      <c r="AO117" s="100">
        <v>1.0172685372000001</v>
      </c>
      <c r="AP117" s="100">
        <v>1.1804393354</v>
      </c>
      <c r="AQ117" s="100">
        <v>1.5046300000000001E-152</v>
      </c>
      <c r="AR117" s="100">
        <v>3.4553620771000002</v>
      </c>
      <c r="AS117" s="100">
        <v>3.1504839203000001</v>
      </c>
      <c r="AT117" s="100">
        <v>3.7897438570999999</v>
      </c>
      <c r="AU117" s="99">
        <v>1</v>
      </c>
      <c r="AV117" s="99">
        <v>2</v>
      </c>
      <c r="AW117" s="99">
        <v>3</v>
      </c>
      <c r="AX117" s="99" t="s">
        <v>227</v>
      </c>
      <c r="AY117" s="99" t="s">
        <v>228</v>
      </c>
      <c r="AZ117" s="99" t="s">
        <v>28</v>
      </c>
      <c r="BA117" s="99" t="s">
        <v>28</v>
      </c>
      <c r="BB117" s="99" t="s">
        <v>28</v>
      </c>
      <c r="BC117" s="111" t="s">
        <v>427</v>
      </c>
      <c r="BD117" s="112">
        <v>1007</v>
      </c>
      <c r="BE117" s="112">
        <v>3723</v>
      </c>
      <c r="BF117" s="112">
        <v>4371</v>
      </c>
    </row>
    <row r="118" spans="1:93" x14ac:dyDescent="0.3">
      <c r="A118" s="9"/>
      <c r="B118" t="s">
        <v>123</v>
      </c>
      <c r="C118" s="99">
        <v>3067</v>
      </c>
      <c r="D118" s="109">
        <v>8317</v>
      </c>
      <c r="E118" s="110">
        <v>393.87228436999999</v>
      </c>
      <c r="F118" s="100">
        <v>367.45294995</v>
      </c>
      <c r="G118" s="100">
        <v>422.19113064999999</v>
      </c>
      <c r="H118" s="100">
        <v>8.6137000000000006E-230</v>
      </c>
      <c r="I118" s="102">
        <v>368.76277504000001</v>
      </c>
      <c r="J118" s="100">
        <v>355.94018039999997</v>
      </c>
      <c r="K118" s="100">
        <v>382.04729823000002</v>
      </c>
      <c r="L118" s="100">
        <v>3.1472059594999999</v>
      </c>
      <c r="M118" s="100">
        <v>2.9361043155000002</v>
      </c>
      <c r="N118" s="100">
        <v>3.3734855057000002</v>
      </c>
      <c r="O118" s="109">
        <v>5801</v>
      </c>
      <c r="P118" s="109">
        <v>8462</v>
      </c>
      <c r="Q118" s="110">
        <v>703.36866957999996</v>
      </c>
      <c r="R118" s="100">
        <v>659.90700881999999</v>
      </c>
      <c r="S118" s="100">
        <v>749.69272751000005</v>
      </c>
      <c r="T118" s="100">
        <v>2.64267E-180</v>
      </c>
      <c r="U118" s="102">
        <v>685.53533444000004</v>
      </c>
      <c r="V118" s="100">
        <v>668.11924864000002</v>
      </c>
      <c r="W118" s="100">
        <v>703.40541111000005</v>
      </c>
      <c r="X118" s="100">
        <v>2.5390172647</v>
      </c>
      <c r="Y118" s="100">
        <v>2.3821295446000001</v>
      </c>
      <c r="Z118" s="100">
        <v>2.7062376542000002</v>
      </c>
      <c r="AA118" s="109">
        <v>7538</v>
      </c>
      <c r="AB118" s="109">
        <v>8934</v>
      </c>
      <c r="AC118" s="110">
        <v>860.19369029999996</v>
      </c>
      <c r="AD118" s="100">
        <v>808.39552480999998</v>
      </c>
      <c r="AE118" s="100">
        <v>915.31083749000004</v>
      </c>
      <c r="AF118" s="100">
        <v>1.9150400000000001E-291</v>
      </c>
      <c r="AG118" s="102">
        <v>843.74300425000001</v>
      </c>
      <c r="AH118" s="100">
        <v>824.90922744</v>
      </c>
      <c r="AI118" s="100">
        <v>863.00678128000004</v>
      </c>
      <c r="AJ118" s="100">
        <v>3.1775661960999999</v>
      </c>
      <c r="AK118" s="100">
        <v>2.9862231280999998</v>
      </c>
      <c r="AL118" s="100">
        <v>3.3811696237</v>
      </c>
      <c r="AM118" s="100">
        <v>1.4621461E-8</v>
      </c>
      <c r="AN118" s="100">
        <v>1.2229627612</v>
      </c>
      <c r="AO118" s="100">
        <v>1.1407100147</v>
      </c>
      <c r="AP118" s="100">
        <v>1.3111464754</v>
      </c>
      <c r="AQ118" s="100">
        <v>2.219719E-51</v>
      </c>
      <c r="AR118" s="100">
        <v>1.7857785315000001</v>
      </c>
      <c r="AS118" s="100">
        <v>1.6561342367</v>
      </c>
      <c r="AT118" s="100">
        <v>1.9255715466000001</v>
      </c>
      <c r="AU118" s="99">
        <v>1</v>
      </c>
      <c r="AV118" s="99">
        <v>2</v>
      </c>
      <c r="AW118" s="99">
        <v>3</v>
      </c>
      <c r="AX118" s="99" t="s">
        <v>227</v>
      </c>
      <c r="AY118" s="99" t="s">
        <v>228</v>
      </c>
      <c r="AZ118" s="99" t="s">
        <v>28</v>
      </c>
      <c r="BA118" s="99" t="s">
        <v>28</v>
      </c>
      <c r="BB118" s="99" t="s">
        <v>28</v>
      </c>
      <c r="BC118" s="111" t="s">
        <v>427</v>
      </c>
      <c r="BD118" s="112">
        <v>3067</v>
      </c>
      <c r="BE118" s="112">
        <v>5801</v>
      </c>
      <c r="BF118" s="112">
        <v>7538</v>
      </c>
      <c r="BQ118" s="46"/>
      <c r="CC118" s="4"/>
      <c r="CO118" s="4"/>
    </row>
    <row r="119" spans="1:93" x14ac:dyDescent="0.3">
      <c r="A119" s="9"/>
      <c r="B119" t="s">
        <v>124</v>
      </c>
      <c r="C119" s="99">
        <v>1206</v>
      </c>
      <c r="D119" s="109">
        <v>944</v>
      </c>
      <c r="E119" s="110">
        <v>1568.643024</v>
      </c>
      <c r="F119" s="100">
        <v>1439.2336458</v>
      </c>
      <c r="G119" s="100">
        <v>1709.688308</v>
      </c>
      <c r="H119" s="100">
        <v>1E-100</v>
      </c>
      <c r="I119" s="102">
        <v>1277.5423728999999</v>
      </c>
      <c r="J119" s="100">
        <v>1207.4368950999999</v>
      </c>
      <c r="K119" s="100">
        <v>1351.7182729000001</v>
      </c>
      <c r="L119" s="100">
        <v>12.534120499</v>
      </c>
      <c r="M119" s="100">
        <v>11.500084893</v>
      </c>
      <c r="N119" s="100">
        <v>13.661131908</v>
      </c>
      <c r="O119" s="109">
        <v>1229</v>
      </c>
      <c r="P119" s="109">
        <v>1010</v>
      </c>
      <c r="Q119" s="110">
        <v>1446.7707984000001</v>
      </c>
      <c r="R119" s="100">
        <v>1328.759536</v>
      </c>
      <c r="S119" s="100">
        <v>1575.2630076</v>
      </c>
      <c r="T119" s="100">
        <v>1E-100</v>
      </c>
      <c r="U119" s="102">
        <v>1216.8316832</v>
      </c>
      <c r="V119" s="100">
        <v>1150.6681025</v>
      </c>
      <c r="W119" s="100">
        <v>1286.7996793</v>
      </c>
      <c r="X119" s="100">
        <v>5.2225471421999998</v>
      </c>
      <c r="Y119" s="100">
        <v>4.7965505837000002</v>
      </c>
      <c r="Z119" s="100">
        <v>5.6863777783999998</v>
      </c>
      <c r="AA119" s="109">
        <v>1145</v>
      </c>
      <c r="AB119" s="109">
        <v>1106</v>
      </c>
      <c r="AC119" s="110">
        <v>1200.0726004999999</v>
      </c>
      <c r="AD119" s="100">
        <v>1100.9111716</v>
      </c>
      <c r="AE119" s="100">
        <v>1308.1657117</v>
      </c>
      <c r="AF119" s="100">
        <v>4.9344300000000001E-251</v>
      </c>
      <c r="AG119" s="102">
        <v>1035.2622061</v>
      </c>
      <c r="AH119" s="100">
        <v>977.00109521000002</v>
      </c>
      <c r="AI119" s="100">
        <v>1096.9975783</v>
      </c>
      <c r="AJ119" s="100">
        <v>4.4330831196</v>
      </c>
      <c r="AK119" s="100">
        <v>4.0667795675000002</v>
      </c>
      <c r="AL119" s="100">
        <v>4.8323804176999996</v>
      </c>
      <c r="AM119" s="100">
        <v>6.5556580000000004E-4</v>
      </c>
      <c r="AN119" s="100">
        <v>0.82948356560000003</v>
      </c>
      <c r="AO119" s="100">
        <v>0.74491545780000001</v>
      </c>
      <c r="AP119" s="100">
        <v>0.92365244729999996</v>
      </c>
      <c r="AQ119" s="100">
        <v>0.13786437839999999</v>
      </c>
      <c r="AR119" s="100">
        <v>0.92230722750000005</v>
      </c>
      <c r="AS119" s="100">
        <v>0.82885627269999995</v>
      </c>
      <c r="AT119" s="100">
        <v>1.0262944854</v>
      </c>
      <c r="AU119" s="99">
        <v>1</v>
      </c>
      <c r="AV119" s="99">
        <v>2</v>
      </c>
      <c r="AW119" s="99">
        <v>3</v>
      </c>
      <c r="AX119" s="99" t="s">
        <v>28</v>
      </c>
      <c r="AY119" s="99" t="s">
        <v>228</v>
      </c>
      <c r="AZ119" s="99" t="s">
        <v>28</v>
      </c>
      <c r="BA119" s="99" t="s">
        <v>28</v>
      </c>
      <c r="BB119" s="99" t="s">
        <v>28</v>
      </c>
      <c r="BC119" s="111" t="s">
        <v>232</v>
      </c>
      <c r="BD119" s="112">
        <v>1206</v>
      </c>
      <c r="BE119" s="112">
        <v>1229</v>
      </c>
      <c r="BF119" s="112">
        <v>1145</v>
      </c>
      <c r="BQ119" s="46"/>
      <c r="CC119" s="4"/>
      <c r="CO119" s="4"/>
    </row>
    <row r="120" spans="1:93" s="3" customFormat="1" x14ac:dyDescent="0.3">
      <c r="A120" s="9"/>
      <c r="B120" s="3" t="s">
        <v>197</v>
      </c>
      <c r="C120" s="105">
        <v>8915</v>
      </c>
      <c r="D120" s="106">
        <v>38814</v>
      </c>
      <c r="E120" s="101">
        <v>229.9554268</v>
      </c>
      <c r="F120" s="107">
        <v>216.20876315000001</v>
      </c>
      <c r="G120" s="107">
        <v>244.57611034999999</v>
      </c>
      <c r="H120" s="107">
        <v>2.2855439999999999E-83</v>
      </c>
      <c r="I120" s="108">
        <v>229.68516514999999</v>
      </c>
      <c r="J120" s="107">
        <v>224.96648436999999</v>
      </c>
      <c r="K120" s="107">
        <v>234.50282043999999</v>
      </c>
      <c r="L120" s="107">
        <v>1.8374410140999999</v>
      </c>
      <c r="M120" s="107">
        <v>1.7275993637</v>
      </c>
      <c r="N120" s="107">
        <v>1.9542664528</v>
      </c>
      <c r="O120" s="106">
        <v>25377</v>
      </c>
      <c r="P120" s="106">
        <v>38952</v>
      </c>
      <c r="Q120" s="101">
        <v>630.89789436000001</v>
      </c>
      <c r="R120" s="107">
        <v>595.54838113000005</v>
      </c>
      <c r="S120" s="107">
        <v>668.34562182000002</v>
      </c>
      <c r="T120" s="107">
        <v>3.1938200000000002E-172</v>
      </c>
      <c r="U120" s="108">
        <v>651.49414664000005</v>
      </c>
      <c r="V120" s="107">
        <v>643.52761029999999</v>
      </c>
      <c r="W120" s="107">
        <v>659.55930455999999</v>
      </c>
      <c r="X120" s="107">
        <v>2.2774125652000001</v>
      </c>
      <c r="Y120" s="107">
        <v>2.1498080411</v>
      </c>
      <c r="Z120" s="107">
        <v>2.4125912142999999</v>
      </c>
      <c r="AA120" s="106">
        <v>26824</v>
      </c>
      <c r="AB120" s="106">
        <v>39982</v>
      </c>
      <c r="AC120" s="101">
        <v>658.88408176999997</v>
      </c>
      <c r="AD120" s="107">
        <v>622.19031728000004</v>
      </c>
      <c r="AE120" s="107">
        <v>697.74186636000002</v>
      </c>
      <c r="AF120" s="107">
        <v>2.5688900000000003E-203</v>
      </c>
      <c r="AG120" s="108">
        <v>670.90190586000006</v>
      </c>
      <c r="AH120" s="107">
        <v>662.92105250999998</v>
      </c>
      <c r="AI120" s="107">
        <v>678.97884006000004</v>
      </c>
      <c r="AJ120" s="107">
        <v>2.4339259970999998</v>
      </c>
      <c r="AK120" s="107">
        <v>2.2983787744000002</v>
      </c>
      <c r="AL120" s="107">
        <v>2.5774671369000002</v>
      </c>
      <c r="AM120" s="107">
        <v>0.15316870260000001</v>
      </c>
      <c r="AN120" s="107">
        <v>1.0443592975</v>
      </c>
      <c r="AO120" s="107">
        <v>0.98397871000000003</v>
      </c>
      <c r="AP120" s="107">
        <v>1.1084450620999999</v>
      </c>
      <c r="AQ120" s="107">
        <v>1.79183E-218</v>
      </c>
      <c r="AR120" s="107">
        <v>2.7435660169</v>
      </c>
      <c r="AS120" s="107">
        <v>2.5768325449999998</v>
      </c>
      <c r="AT120" s="107">
        <v>2.9210879471000002</v>
      </c>
      <c r="AU120" s="105">
        <v>1</v>
      </c>
      <c r="AV120" s="105">
        <v>2</v>
      </c>
      <c r="AW120" s="105">
        <v>3</v>
      </c>
      <c r="AX120" s="105" t="s">
        <v>227</v>
      </c>
      <c r="AY120" s="105" t="s">
        <v>28</v>
      </c>
      <c r="AZ120" s="105" t="s">
        <v>28</v>
      </c>
      <c r="BA120" s="105" t="s">
        <v>28</v>
      </c>
      <c r="BB120" s="105" t="s">
        <v>28</v>
      </c>
      <c r="BC120" s="103" t="s">
        <v>229</v>
      </c>
      <c r="BD120" s="104">
        <v>8915</v>
      </c>
      <c r="BE120" s="104">
        <v>25377</v>
      </c>
      <c r="BF120" s="104">
        <v>26824</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9">
        <v>5695</v>
      </c>
      <c r="D121" s="109">
        <v>21746</v>
      </c>
      <c r="E121" s="110">
        <v>282.14864231000001</v>
      </c>
      <c r="F121" s="100">
        <v>264.69528651000002</v>
      </c>
      <c r="G121" s="100">
        <v>300.75282944999998</v>
      </c>
      <c r="H121" s="100">
        <v>2.03495E-137</v>
      </c>
      <c r="I121" s="102">
        <v>261.88724363</v>
      </c>
      <c r="J121" s="100">
        <v>255.17313933</v>
      </c>
      <c r="K121" s="100">
        <v>268.77800913999999</v>
      </c>
      <c r="L121" s="100">
        <v>2.2544868572999999</v>
      </c>
      <c r="M121" s="100">
        <v>2.1150271704999999</v>
      </c>
      <c r="N121" s="100">
        <v>2.4031421725</v>
      </c>
      <c r="O121" s="109">
        <v>18678</v>
      </c>
      <c r="P121" s="109">
        <v>23811</v>
      </c>
      <c r="Q121" s="110">
        <v>835.88393436000001</v>
      </c>
      <c r="R121" s="100">
        <v>788.46751999000003</v>
      </c>
      <c r="S121" s="100">
        <v>886.15185026999995</v>
      </c>
      <c r="T121" s="100">
        <v>1.02072E-300</v>
      </c>
      <c r="U121" s="102">
        <v>784.42736549999995</v>
      </c>
      <c r="V121" s="100">
        <v>773.25808417999997</v>
      </c>
      <c r="W121" s="100">
        <v>795.75798085999998</v>
      </c>
      <c r="X121" s="100">
        <v>3.0173703101</v>
      </c>
      <c r="Y121" s="100">
        <v>2.8462067370000002</v>
      </c>
      <c r="Z121" s="100">
        <v>3.1988272215000002</v>
      </c>
      <c r="AA121" s="109">
        <v>9064</v>
      </c>
      <c r="AB121" s="109">
        <v>26024</v>
      </c>
      <c r="AC121" s="110">
        <v>379.27894254</v>
      </c>
      <c r="AD121" s="100">
        <v>356.99028931999999</v>
      </c>
      <c r="AE121" s="100">
        <v>402.95918561000002</v>
      </c>
      <c r="AF121" s="100">
        <v>9.9349670000000005E-28</v>
      </c>
      <c r="AG121" s="102">
        <v>348.29388256999999</v>
      </c>
      <c r="AH121" s="100">
        <v>341.19693986999999</v>
      </c>
      <c r="AI121" s="100">
        <v>355.53844264000003</v>
      </c>
      <c r="AJ121" s="100">
        <v>1.4010611334</v>
      </c>
      <c r="AK121" s="100">
        <v>1.3187265711</v>
      </c>
      <c r="AL121" s="100">
        <v>1.488536246</v>
      </c>
      <c r="AM121" s="100">
        <v>5.7878900000000005E-132</v>
      </c>
      <c r="AN121" s="100">
        <v>0.4537459412</v>
      </c>
      <c r="AO121" s="100">
        <v>0.42588829620000002</v>
      </c>
      <c r="AP121" s="100">
        <v>0.48342577380000001</v>
      </c>
      <c r="AQ121" s="100">
        <v>2.0022800000000001E-231</v>
      </c>
      <c r="AR121" s="100">
        <v>2.9625658571</v>
      </c>
      <c r="AS121" s="100">
        <v>2.7746381851000002</v>
      </c>
      <c r="AT121" s="100">
        <v>3.1632219671000001</v>
      </c>
      <c r="AU121" s="99">
        <v>1</v>
      </c>
      <c r="AV121" s="99">
        <v>2</v>
      </c>
      <c r="AW121" s="99">
        <v>3</v>
      </c>
      <c r="AX121" s="99" t="s">
        <v>227</v>
      </c>
      <c r="AY121" s="99" t="s">
        <v>228</v>
      </c>
      <c r="AZ121" s="99" t="s">
        <v>28</v>
      </c>
      <c r="BA121" s="99" t="s">
        <v>28</v>
      </c>
      <c r="BB121" s="99" t="s">
        <v>28</v>
      </c>
      <c r="BC121" s="111" t="s">
        <v>427</v>
      </c>
      <c r="BD121" s="112">
        <v>5695</v>
      </c>
      <c r="BE121" s="112">
        <v>18678</v>
      </c>
      <c r="BF121" s="112">
        <v>9064</v>
      </c>
    </row>
    <row r="122" spans="1:93" x14ac:dyDescent="0.3">
      <c r="A122" s="9"/>
      <c r="B122" t="s">
        <v>199</v>
      </c>
      <c r="C122" s="99">
        <v>4152</v>
      </c>
      <c r="D122" s="109">
        <v>21561</v>
      </c>
      <c r="E122" s="110">
        <v>190.06117985</v>
      </c>
      <c r="F122" s="100">
        <v>177.92631125</v>
      </c>
      <c r="G122" s="100">
        <v>203.02366655</v>
      </c>
      <c r="H122" s="100">
        <v>2.2328369999999999E-35</v>
      </c>
      <c r="I122" s="102">
        <v>192.56991790999999</v>
      </c>
      <c r="J122" s="100">
        <v>186.80066481</v>
      </c>
      <c r="K122" s="100">
        <v>198.51735174999999</v>
      </c>
      <c r="L122" s="100">
        <v>1.5186691261</v>
      </c>
      <c r="M122" s="100">
        <v>1.4217063991000001</v>
      </c>
      <c r="N122" s="100">
        <v>1.6222448712999999</v>
      </c>
      <c r="O122" s="109">
        <v>16201</v>
      </c>
      <c r="P122" s="109">
        <v>21365</v>
      </c>
      <c r="Q122" s="110">
        <v>736.57551039999998</v>
      </c>
      <c r="R122" s="100">
        <v>694.56702829000005</v>
      </c>
      <c r="S122" s="100">
        <v>781.12473011999998</v>
      </c>
      <c r="T122" s="100">
        <v>1.1472399999999999E-233</v>
      </c>
      <c r="U122" s="102">
        <v>758.29627896</v>
      </c>
      <c r="V122" s="100">
        <v>746.70912805</v>
      </c>
      <c r="W122" s="100">
        <v>770.06323492000001</v>
      </c>
      <c r="X122" s="100">
        <v>2.6588871791000002</v>
      </c>
      <c r="Y122" s="100">
        <v>2.507245137</v>
      </c>
      <c r="Z122" s="100">
        <v>2.8197007649999999</v>
      </c>
      <c r="AA122" s="109">
        <v>17184</v>
      </c>
      <c r="AB122" s="109">
        <v>21410</v>
      </c>
      <c r="AC122" s="110">
        <v>775.02229392000004</v>
      </c>
      <c r="AD122" s="100">
        <v>731.17826146000004</v>
      </c>
      <c r="AE122" s="100">
        <v>821.49536951000005</v>
      </c>
      <c r="AF122" s="100">
        <v>1.6202700000000001E-274</v>
      </c>
      <c r="AG122" s="102">
        <v>802.61560019000001</v>
      </c>
      <c r="AH122" s="100">
        <v>790.70452639999996</v>
      </c>
      <c r="AI122" s="100">
        <v>814.70610090000002</v>
      </c>
      <c r="AJ122" s="100">
        <v>2.8629419980000002</v>
      </c>
      <c r="AK122" s="100">
        <v>2.7009815965000001</v>
      </c>
      <c r="AL122" s="100">
        <v>3.0346141174999999</v>
      </c>
      <c r="AM122" s="100">
        <v>0.1046340456</v>
      </c>
      <c r="AN122" s="100">
        <v>1.0521966627999999</v>
      </c>
      <c r="AO122" s="100">
        <v>0.98948416569999997</v>
      </c>
      <c r="AP122" s="100">
        <v>1.1188838138999999</v>
      </c>
      <c r="AQ122" s="100">
        <v>1E-100</v>
      </c>
      <c r="AR122" s="100">
        <v>3.8754653159000001</v>
      </c>
      <c r="AS122" s="100">
        <v>3.6211855865999998</v>
      </c>
      <c r="AT122" s="100">
        <v>4.1476005732000001</v>
      </c>
      <c r="AU122" s="99">
        <v>1</v>
      </c>
      <c r="AV122" s="99">
        <v>2</v>
      </c>
      <c r="AW122" s="99">
        <v>3</v>
      </c>
      <c r="AX122" s="99" t="s">
        <v>227</v>
      </c>
      <c r="AY122" s="99" t="s">
        <v>28</v>
      </c>
      <c r="AZ122" s="99" t="s">
        <v>28</v>
      </c>
      <c r="BA122" s="99" t="s">
        <v>28</v>
      </c>
      <c r="BB122" s="99" t="s">
        <v>28</v>
      </c>
      <c r="BC122" s="111" t="s">
        <v>229</v>
      </c>
      <c r="BD122" s="112">
        <v>4152</v>
      </c>
      <c r="BE122" s="112">
        <v>16201</v>
      </c>
      <c r="BF122" s="112">
        <v>17184</v>
      </c>
      <c r="BQ122" s="46"/>
      <c r="CC122" s="4"/>
      <c r="CO122" s="4"/>
    </row>
    <row r="123" spans="1:93" s="3" customFormat="1" x14ac:dyDescent="0.3">
      <c r="A123" s="9"/>
      <c r="B123" s="3" t="s">
        <v>125</v>
      </c>
      <c r="C123" s="105">
        <v>3293</v>
      </c>
      <c r="D123" s="106">
        <v>15475</v>
      </c>
      <c r="E123" s="101">
        <v>242.08793797999999</v>
      </c>
      <c r="F123" s="107">
        <v>225.71056776</v>
      </c>
      <c r="G123" s="107">
        <v>259.65363649</v>
      </c>
      <c r="H123" s="107">
        <v>4.2360770000000002E-76</v>
      </c>
      <c r="I123" s="108">
        <v>212.79483037</v>
      </c>
      <c r="J123" s="107">
        <v>205.64957459999999</v>
      </c>
      <c r="K123" s="107">
        <v>220.18834670999999</v>
      </c>
      <c r="L123" s="107">
        <v>1.9343849043000001</v>
      </c>
      <c r="M123" s="107">
        <v>1.8035227970000001</v>
      </c>
      <c r="N123" s="107">
        <v>2.0747422568</v>
      </c>
      <c r="O123" s="106">
        <v>11027</v>
      </c>
      <c r="P123" s="106">
        <v>15854</v>
      </c>
      <c r="Q123" s="101">
        <v>759.49251922999997</v>
      </c>
      <c r="R123" s="107">
        <v>714.04299954999999</v>
      </c>
      <c r="S123" s="107">
        <v>807.83494429999996</v>
      </c>
      <c r="T123" s="107">
        <v>3.6993800000000001E-225</v>
      </c>
      <c r="U123" s="108">
        <v>695.53425002999995</v>
      </c>
      <c r="V123" s="107">
        <v>682.67276088999995</v>
      </c>
      <c r="W123" s="107">
        <v>708.63804838999999</v>
      </c>
      <c r="X123" s="107">
        <v>2.7416129010999999</v>
      </c>
      <c r="Y123" s="107">
        <v>2.5775494162000001</v>
      </c>
      <c r="Z123" s="107">
        <v>2.9161191837999998</v>
      </c>
      <c r="AA123" s="106">
        <v>12152</v>
      </c>
      <c r="AB123" s="106">
        <v>15823</v>
      </c>
      <c r="AC123" s="101">
        <v>802.95615537000003</v>
      </c>
      <c r="AD123" s="107">
        <v>755.70064198</v>
      </c>
      <c r="AE123" s="107">
        <v>853.16665307000005</v>
      </c>
      <c r="AF123" s="107">
        <v>2.1112E-270</v>
      </c>
      <c r="AG123" s="108">
        <v>767.99595525999996</v>
      </c>
      <c r="AH123" s="107">
        <v>754.46189664999997</v>
      </c>
      <c r="AI123" s="107">
        <v>781.77279714999997</v>
      </c>
      <c r="AJ123" s="107">
        <v>2.9661300298</v>
      </c>
      <c r="AK123" s="107">
        <v>2.7915675753000002</v>
      </c>
      <c r="AL123" s="107">
        <v>3.1516082331000002</v>
      </c>
      <c r="AM123" s="107">
        <v>0.10038020590000001</v>
      </c>
      <c r="AN123" s="107">
        <v>1.0572272077</v>
      </c>
      <c r="AO123" s="107">
        <v>0.98932214279999997</v>
      </c>
      <c r="AP123" s="107">
        <v>1.1297931385</v>
      </c>
      <c r="AQ123" s="107">
        <v>1.7342800000000001E-200</v>
      </c>
      <c r="AR123" s="107">
        <v>3.1372588225000002</v>
      </c>
      <c r="AS123" s="107">
        <v>2.9129665042999999</v>
      </c>
      <c r="AT123" s="107">
        <v>3.3788211792</v>
      </c>
      <c r="AU123" s="105">
        <v>1</v>
      </c>
      <c r="AV123" s="105">
        <v>2</v>
      </c>
      <c r="AW123" s="105">
        <v>3</v>
      </c>
      <c r="AX123" s="105" t="s">
        <v>227</v>
      </c>
      <c r="AY123" s="105" t="s">
        <v>28</v>
      </c>
      <c r="AZ123" s="105" t="s">
        <v>28</v>
      </c>
      <c r="BA123" s="105" t="s">
        <v>28</v>
      </c>
      <c r="BB123" s="105" t="s">
        <v>28</v>
      </c>
      <c r="BC123" s="103" t="s">
        <v>229</v>
      </c>
      <c r="BD123" s="104">
        <v>3293</v>
      </c>
      <c r="BE123" s="104">
        <v>11027</v>
      </c>
      <c r="BF123" s="104">
        <v>12152</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9">
        <v>3917</v>
      </c>
      <c r="D124" s="109">
        <v>7207</v>
      </c>
      <c r="E124" s="110">
        <v>651.70925523999995</v>
      </c>
      <c r="F124" s="100">
        <v>608.21578309999995</v>
      </c>
      <c r="G124" s="100">
        <v>698.31294280999998</v>
      </c>
      <c r="H124" s="100">
        <v>1E-100</v>
      </c>
      <c r="I124" s="102">
        <v>543.49937561000002</v>
      </c>
      <c r="J124" s="100">
        <v>526.74270087000002</v>
      </c>
      <c r="K124" s="100">
        <v>560.78911163999999</v>
      </c>
      <c r="L124" s="100">
        <v>5.2074322903999999</v>
      </c>
      <c r="M124" s="100">
        <v>4.8599010723999996</v>
      </c>
      <c r="N124" s="100">
        <v>5.5798154438000003</v>
      </c>
      <c r="O124" s="109">
        <v>7662</v>
      </c>
      <c r="P124" s="109">
        <v>8003</v>
      </c>
      <c r="Q124" s="110">
        <v>1115.2220103</v>
      </c>
      <c r="R124" s="100">
        <v>1046.0112148999999</v>
      </c>
      <c r="S124" s="100">
        <v>1189.0122348</v>
      </c>
      <c r="T124" s="100">
        <v>1E-100</v>
      </c>
      <c r="U124" s="102">
        <v>957.39097837999998</v>
      </c>
      <c r="V124" s="100">
        <v>936.19208273000004</v>
      </c>
      <c r="W124" s="100">
        <v>979.06989643999998</v>
      </c>
      <c r="X124" s="100">
        <v>4.0257237216000004</v>
      </c>
      <c r="Y124" s="100">
        <v>3.7758868835000001</v>
      </c>
      <c r="Z124" s="100">
        <v>4.2920913636</v>
      </c>
      <c r="AA124" s="109">
        <v>8072</v>
      </c>
      <c r="AB124" s="109">
        <v>8681</v>
      </c>
      <c r="AC124" s="110">
        <v>1047.8411106999999</v>
      </c>
      <c r="AD124" s="100">
        <v>983.57002070999999</v>
      </c>
      <c r="AE124" s="100">
        <v>1116.311976</v>
      </c>
      <c r="AF124" s="100">
        <v>1E-100</v>
      </c>
      <c r="AG124" s="102">
        <v>929.84679184000004</v>
      </c>
      <c r="AH124" s="100">
        <v>909.78173331000005</v>
      </c>
      <c r="AI124" s="100">
        <v>950.35438132000002</v>
      </c>
      <c r="AJ124" s="100">
        <v>3.8707381021999998</v>
      </c>
      <c r="AK124" s="100">
        <v>3.6333198959000002</v>
      </c>
      <c r="AL124" s="100">
        <v>4.1236703304000004</v>
      </c>
      <c r="AM124" s="100">
        <v>8.4664832600000003E-2</v>
      </c>
      <c r="AN124" s="100">
        <v>0.93958073019999999</v>
      </c>
      <c r="AO124" s="100">
        <v>0.87532220149999995</v>
      </c>
      <c r="AP124" s="100">
        <v>1.0085565599999999</v>
      </c>
      <c r="AQ124" s="100">
        <v>1.4460660000000001E-44</v>
      </c>
      <c r="AR124" s="100">
        <v>1.7112262889000001</v>
      </c>
      <c r="AS124" s="100">
        <v>1.5872942088999999</v>
      </c>
      <c r="AT124" s="100">
        <v>1.8448346850999999</v>
      </c>
      <c r="AU124" s="99">
        <v>1</v>
      </c>
      <c r="AV124" s="99">
        <v>2</v>
      </c>
      <c r="AW124" s="99">
        <v>3</v>
      </c>
      <c r="AX124" s="99" t="s">
        <v>227</v>
      </c>
      <c r="AY124" s="99" t="s">
        <v>28</v>
      </c>
      <c r="AZ124" s="99" t="s">
        <v>28</v>
      </c>
      <c r="BA124" s="99" t="s">
        <v>28</v>
      </c>
      <c r="BB124" s="99" t="s">
        <v>28</v>
      </c>
      <c r="BC124" s="111" t="s">
        <v>229</v>
      </c>
      <c r="BD124" s="112">
        <v>3917</v>
      </c>
      <c r="BE124" s="112">
        <v>7662</v>
      </c>
      <c r="BF124" s="112">
        <v>8072</v>
      </c>
      <c r="BQ124" s="46"/>
      <c r="CC124" s="4"/>
      <c r="CO124" s="4"/>
    </row>
    <row r="125" spans="1:93" x14ac:dyDescent="0.3">
      <c r="A125" s="9"/>
      <c r="B125" t="s">
        <v>127</v>
      </c>
      <c r="C125" s="99">
        <v>2015</v>
      </c>
      <c r="D125" s="109">
        <v>1708</v>
      </c>
      <c r="E125" s="110">
        <v>1450.9556273999999</v>
      </c>
      <c r="F125" s="100">
        <v>1343.1029252000001</v>
      </c>
      <c r="G125" s="100">
        <v>1567.4690249</v>
      </c>
      <c r="H125" s="100">
        <v>1E-100</v>
      </c>
      <c r="I125" s="102">
        <v>1179.7423888000001</v>
      </c>
      <c r="J125" s="100">
        <v>1129.3400124</v>
      </c>
      <c r="K125" s="100">
        <v>1232.3942201</v>
      </c>
      <c r="L125" s="100">
        <v>11.593748478</v>
      </c>
      <c r="M125" s="100">
        <v>10.731959821</v>
      </c>
      <c r="N125" s="100">
        <v>12.52473975</v>
      </c>
      <c r="O125" s="109">
        <v>2400</v>
      </c>
      <c r="P125" s="109">
        <v>1954</v>
      </c>
      <c r="Q125" s="110">
        <v>1452.8460715000001</v>
      </c>
      <c r="R125" s="100">
        <v>1348.8503212000001</v>
      </c>
      <c r="S125" s="100">
        <v>1564.8598472000001</v>
      </c>
      <c r="T125" s="100">
        <v>1E-100</v>
      </c>
      <c r="U125" s="102">
        <v>1228.2497441</v>
      </c>
      <c r="V125" s="100">
        <v>1180.0804172999999</v>
      </c>
      <c r="W125" s="100">
        <v>1278.3852793000001</v>
      </c>
      <c r="X125" s="100">
        <v>5.2444776375000002</v>
      </c>
      <c r="Y125" s="100">
        <v>4.8690742155000004</v>
      </c>
      <c r="Z125" s="100">
        <v>5.6488244937000003</v>
      </c>
      <c r="AA125" s="109">
        <v>2716</v>
      </c>
      <c r="AB125" s="109">
        <v>2239</v>
      </c>
      <c r="AC125" s="110">
        <v>1408.9934243</v>
      </c>
      <c r="AD125" s="100">
        <v>1311.0595516999999</v>
      </c>
      <c r="AE125" s="100">
        <v>1514.2427872000001</v>
      </c>
      <c r="AF125" s="100">
        <v>1E-100</v>
      </c>
      <c r="AG125" s="102">
        <v>1213.0415364</v>
      </c>
      <c r="AH125" s="100">
        <v>1168.268356</v>
      </c>
      <c r="AI125" s="100">
        <v>1259.5306218999999</v>
      </c>
      <c r="AJ125" s="100">
        <v>5.2048392427000003</v>
      </c>
      <c r="AK125" s="100">
        <v>4.8430702986999998</v>
      </c>
      <c r="AL125" s="100">
        <v>5.5936316989000003</v>
      </c>
      <c r="AM125" s="100">
        <v>0.4907011503</v>
      </c>
      <c r="AN125" s="100">
        <v>0.96981604040000002</v>
      </c>
      <c r="AO125" s="100">
        <v>0.8888652306</v>
      </c>
      <c r="AP125" s="100">
        <v>1.0581392090999999</v>
      </c>
      <c r="AQ125" s="100">
        <v>0.97757869509999995</v>
      </c>
      <c r="AR125" s="100">
        <v>1.0013028959000001</v>
      </c>
      <c r="AS125" s="100">
        <v>0.9143879962</v>
      </c>
      <c r="AT125" s="100">
        <v>1.0964792774000001</v>
      </c>
      <c r="AU125" s="99">
        <v>1</v>
      </c>
      <c r="AV125" s="99">
        <v>2</v>
      </c>
      <c r="AW125" s="99">
        <v>3</v>
      </c>
      <c r="AX125" s="99" t="s">
        <v>28</v>
      </c>
      <c r="AY125" s="99" t="s">
        <v>28</v>
      </c>
      <c r="AZ125" s="99" t="s">
        <v>28</v>
      </c>
      <c r="BA125" s="99" t="s">
        <v>28</v>
      </c>
      <c r="BB125" s="99" t="s">
        <v>28</v>
      </c>
      <c r="BC125" s="111" t="s">
        <v>230</v>
      </c>
      <c r="BD125" s="112">
        <v>2015</v>
      </c>
      <c r="BE125" s="112">
        <v>2400</v>
      </c>
      <c r="BF125" s="112">
        <v>2716</v>
      </c>
      <c r="BQ125" s="46"/>
      <c r="CC125" s="4"/>
      <c r="CO125" s="4"/>
    </row>
    <row r="126" spans="1:93" s="3" customFormat="1" x14ac:dyDescent="0.3">
      <c r="A126" s="9" t="s">
        <v>237</v>
      </c>
      <c r="B126" s="3" t="s">
        <v>51</v>
      </c>
      <c r="C126" s="105">
        <v>1372</v>
      </c>
      <c r="D126" s="106">
        <v>36171</v>
      </c>
      <c r="E126" s="101">
        <v>41.915878714000002</v>
      </c>
      <c r="F126" s="107">
        <v>38.699876076999999</v>
      </c>
      <c r="G126" s="107">
        <v>45.399134738999997</v>
      </c>
      <c r="H126" s="107">
        <v>7.1030500000000004E-159</v>
      </c>
      <c r="I126" s="108">
        <v>37.93093915</v>
      </c>
      <c r="J126" s="107">
        <v>35.976036411999999</v>
      </c>
      <c r="K126" s="107">
        <v>39.992069397000002</v>
      </c>
      <c r="L126" s="107">
        <v>0.33492558</v>
      </c>
      <c r="M126" s="107">
        <v>0.3092283602</v>
      </c>
      <c r="N126" s="107">
        <v>0.36275826729999999</v>
      </c>
      <c r="O126" s="106">
        <v>1803</v>
      </c>
      <c r="P126" s="106">
        <v>41464</v>
      </c>
      <c r="Q126" s="101">
        <v>47.551277091000003</v>
      </c>
      <c r="R126" s="107">
        <v>44.125484640000003</v>
      </c>
      <c r="S126" s="107">
        <v>51.243039515</v>
      </c>
      <c r="T126" s="107">
        <v>1E-100</v>
      </c>
      <c r="U126" s="108">
        <v>43.483503761999998</v>
      </c>
      <c r="V126" s="107">
        <v>41.521995439999998</v>
      </c>
      <c r="W126" s="107">
        <v>45.537674174999999</v>
      </c>
      <c r="X126" s="107">
        <v>0.17165040000000001</v>
      </c>
      <c r="Y126" s="107">
        <v>0.1592839888</v>
      </c>
      <c r="Z126" s="107">
        <v>0.18497690850000001</v>
      </c>
      <c r="AA126" s="106">
        <v>2811</v>
      </c>
      <c r="AB126" s="106">
        <v>46668</v>
      </c>
      <c r="AC126" s="101">
        <v>65.573824263999995</v>
      </c>
      <c r="AD126" s="107">
        <v>61.210556255</v>
      </c>
      <c r="AE126" s="107">
        <v>70.248118817000005</v>
      </c>
      <c r="AF126" s="107">
        <v>1E-100</v>
      </c>
      <c r="AG126" s="108">
        <v>60.233993314000003</v>
      </c>
      <c r="AH126" s="107">
        <v>58.047960346000004</v>
      </c>
      <c r="AI126" s="107">
        <v>62.502350280000002</v>
      </c>
      <c r="AJ126" s="107">
        <v>0.24223052279999999</v>
      </c>
      <c r="AK126" s="107">
        <v>0.22611255650000001</v>
      </c>
      <c r="AL126" s="107">
        <v>0.25949742510000001</v>
      </c>
      <c r="AM126" s="107">
        <v>1.3951919999999999E-13</v>
      </c>
      <c r="AN126" s="107">
        <v>1.3790128946</v>
      </c>
      <c r="AO126" s="107">
        <v>1.2664446175999999</v>
      </c>
      <c r="AP126" s="107">
        <v>1.5015868338</v>
      </c>
      <c r="AQ126" s="107">
        <v>8.2303780999999996E-3</v>
      </c>
      <c r="AR126" s="107">
        <v>1.1344454309000001</v>
      </c>
      <c r="AS126" s="107">
        <v>1.0331174403000001</v>
      </c>
      <c r="AT126" s="107">
        <v>1.2457116544</v>
      </c>
      <c r="AU126" s="105">
        <v>1</v>
      </c>
      <c r="AV126" s="105">
        <v>2</v>
      </c>
      <c r="AW126" s="105">
        <v>3</v>
      </c>
      <c r="AX126" s="105" t="s">
        <v>227</v>
      </c>
      <c r="AY126" s="105" t="s">
        <v>228</v>
      </c>
      <c r="AZ126" s="105" t="s">
        <v>28</v>
      </c>
      <c r="BA126" s="105" t="s">
        <v>28</v>
      </c>
      <c r="BB126" s="105" t="s">
        <v>28</v>
      </c>
      <c r="BC126" s="103" t="s">
        <v>427</v>
      </c>
      <c r="BD126" s="104">
        <v>1372</v>
      </c>
      <c r="BE126" s="104">
        <v>1803</v>
      </c>
      <c r="BF126" s="104">
        <v>2811</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9">
        <v>805</v>
      </c>
      <c r="D127" s="109">
        <v>19961</v>
      </c>
      <c r="E127" s="110">
        <v>41.941560766999999</v>
      </c>
      <c r="F127" s="100">
        <v>38.268239643000001</v>
      </c>
      <c r="G127" s="100">
        <v>45.967479455000003</v>
      </c>
      <c r="H127" s="100">
        <v>7.25884E-121</v>
      </c>
      <c r="I127" s="102">
        <v>40.328640849999999</v>
      </c>
      <c r="J127" s="100">
        <v>37.636798452000001</v>
      </c>
      <c r="K127" s="100">
        <v>43.213008004999999</v>
      </c>
      <c r="L127" s="100">
        <v>0.33513079039999999</v>
      </c>
      <c r="M127" s="100">
        <v>0.30577940269999998</v>
      </c>
      <c r="N127" s="100">
        <v>0.36729958169999999</v>
      </c>
      <c r="O127" s="109">
        <v>911</v>
      </c>
      <c r="P127" s="109">
        <v>20664</v>
      </c>
      <c r="Q127" s="110">
        <v>44.620966916</v>
      </c>
      <c r="R127" s="100">
        <v>40.862528062999999</v>
      </c>
      <c r="S127" s="100">
        <v>48.725098101</v>
      </c>
      <c r="T127" s="100">
        <v>1E-100</v>
      </c>
      <c r="U127" s="102">
        <v>44.086333719999999</v>
      </c>
      <c r="V127" s="100">
        <v>41.314492137999999</v>
      </c>
      <c r="W127" s="100">
        <v>47.044141664000001</v>
      </c>
      <c r="X127" s="100">
        <v>0.1610725787</v>
      </c>
      <c r="Y127" s="100">
        <v>0.14750538190000001</v>
      </c>
      <c r="Z127" s="100">
        <v>0.17588765419999999</v>
      </c>
      <c r="AA127" s="109">
        <v>979</v>
      </c>
      <c r="AB127" s="109">
        <v>22239</v>
      </c>
      <c r="AC127" s="110">
        <v>43.945138694000001</v>
      </c>
      <c r="AD127" s="100">
        <v>40.325617800000003</v>
      </c>
      <c r="AE127" s="100">
        <v>47.889538217999998</v>
      </c>
      <c r="AF127" s="100">
        <v>1E-100</v>
      </c>
      <c r="AG127" s="102">
        <v>44.021763569000001</v>
      </c>
      <c r="AH127" s="100">
        <v>41.348800707000002</v>
      </c>
      <c r="AI127" s="100">
        <v>46.867518152000002</v>
      </c>
      <c r="AJ127" s="100">
        <v>0.1623338892</v>
      </c>
      <c r="AK127" s="100">
        <v>0.148963334</v>
      </c>
      <c r="AL127" s="100">
        <v>0.1769045501</v>
      </c>
      <c r="AM127" s="100">
        <v>0.78519893809999997</v>
      </c>
      <c r="AN127" s="100">
        <v>0.98485402109999998</v>
      </c>
      <c r="AO127" s="100">
        <v>0.88248552250000001</v>
      </c>
      <c r="AP127" s="100">
        <v>1.0990972862999999</v>
      </c>
      <c r="AQ127" s="100">
        <v>0.28583047969999997</v>
      </c>
      <c r="AR127" s="100">
        <v>1.0638842737</v>
      </c>
      <c r="AS127" s="100">
        <v>0.9495258379</v>
      </c>
      <c r="AT127" s="100">
        <v>1.1920157437000001</v>
      </c>
      <c r="AU127" s="99">
        <v>1</v>
      </c>
      <c r="AV127" s="99">
        <v>2</v>
      </c>
      <c r="AW127" s="99">
        <v>3</v>
      </c>
      <c r="AX127" s="99" t="s">
        <v>28</v>
      </c>
      <c r="AY127" s="99" t="s">
        <v>28</v>
      </c>
      <c r="AZ127" s="99" t="s">
        <v>28</v>
      </c>
      <c r="BA127" s="99" t="s">
        <v>28</v>
      </c>
      <c r="BB127" s="99" t="s">
        <v>28</v>
      </c>
      <c r="BC127" s="111" t="s">
        <v>230</v>
      </c>
      <c r="BD127" s="112">
        <v>805</v>
      </c>
      <c r="BE127" s="112">
        <v>911</v>
      </c>
      <c r="BF127" s="112">
        <v>979</v>
      </c>
      <c r="BQ127" s="46"/>
    </row>
    <row r="128" spans="1:93" x14ac:dyDescent="0.3">
      <c r="A128" s="9"/>
      <c r="B128" t="s">
        <v>54</v>
      </c>
      <c r="C128" s="99">
        <v>1102</v>
      </c>
      <c r="D128" s="109">
        <v>28219</v>
      </c>
      <c r="E128" s="110">
        <v>42.116849971000001</v>
      </c>
      <c r="F128" s="100">
        <v>38.716746643999997</v>
      </c>
      <c r="G128" s="100">
        <v>45.815550252999998</v>
      </c>
      <c r="H128" s="100">
        <v>7.3358800000000004E-142</v>
      </c>
      <c r="I128" s="102">
        <v>39.051702753000001</v>
      </c>
      <c r="J128" s="100">
        <v>36.812777214999997</v>
      </c>
      <c r="K128" s="100">
        <v>41.426798066000003</v>
      </c>
      <c r="L128" s="100">
        <v>0.33653142520000001</v>
      </c>
      <c r="M128" s="100">
        <v>0.30936316320000001</v>
      </c>
      <c r="N128" s="100">
        <v>0.3660856032</v>
      </c>
      <c r="O128" s="109">
        <v>1605</v>
      </c>
      <c r="P128" s="109">
        <v>31237</v>
      </c>
      <c r="Q128" s="110">
        <v>55.683186231999997</v>
      </c>
      <c r="R128" s="100">
        <v>51.572662235000003</v>
      </c>
      <c r="S128" s="100">
        <v>60.121333563</v>
      </c>
      <c r="T128" s="100">
        <v>1E-100</v>
      </c>
      <c r="U128" s="102">
        <v>51.381374651999998</v>
      </c>
      <c r="V128" s="100">
        <v>48.928156506000001</v>
      </c>
      <c r="W128" s="100">
        <v>53.957595169000001</v>
      </c>
      <c r="X128" s="100">
        <v>0.2010049314</v>
      </c>
      <c r="Y128" s="100">
        <v>0.18616677919999999</v>
      </c>
      <c r="Z128" s="100">
        <v>0.217025737</v>
      </c>
      <c r="AA128" s="109">
        <v>1590</v>
      </c>
      <c r="AB128" s="109">
        <v>34517</v>
      </c>
      <c r="AC128" s="110">
        <v>49.067221901000003</v>
      </c>
      <c r="AD128" s="100">
        <v>45.448905502000002</v>
      </c>
      <c r="AE128" s="100">
        <v>52.973602741999997</v>
      </c>
      <c r="AF128" s="100">
        <v>1E-100</v>
      </c>
      <c r="AG128" s="102">
        <v>46.064258191999997</v>
      </c>
      <c r="AH128" s="100">
        <v>43.854809590999999</v>
      </c>
      <c r="AI128" s="100">
        <v>48.385020994000001</v>
      </c>
      <c r="AJ128" s="100">
        <v>0.18125492830000001</v>
      </c>
      <c r="AK128" s="100">
        <v>0.16788882250000001</v>
      </c>
      <c r="AL128" s="100">
        <v>0.19568514770000001</v>
      </c>
      <c r="AM128" s="100">
        <v>7.7318151999999996E-3</v>
      </c>
      <c r="AN128" s="100">
        <v>0.88118560059999995</v>
      </c>
      <c r="AO128" s="100">
        <v>0.80287069479999995</v>
      </c>
      <c r="AP128" s="100">
        <v>0.96713962499999995</v>
      </c>
      <c r="AQ128" s="100">
        <v>3.0090923999999997E-8</v>
      </c>
      <c r="AR128" s="100">
        <v>1.3221118453</v>
      </c>
      <c r="AS128" s="100">
        <v>1.1977673123000001</v>
      </c>
      <c r="AT128" s="100">
        <v>1.4593650314</v>
      </c>
      <c r="AU128" s="99">
        <v>1</v>
      </c>
      <c r="AV128" s="99">
        <v>2</v>
      </c>
      <c r="AW128" s="99">
        <v>3</v>
      </c>
      <c r="AX128" s="99" t="s">
        <v>227</v>
      </c>
      <c r="AY128" s="99" t="s">
        <v>228</v>
      </c>
      <c r="AZ128" s="99" t="s">
        <v>28</v>
      </c>
      <c r="BA128" s="99" t="s">
        <v>28</v>
      </c>
      <c r="BB128" s="99" t="s">
        <v>28</v>
      </c>
      <c r="BC128" s="111" t="s">
        <v>427</v>
      </c>
      <c r="BD128" s="112">
        <v>1102</v>
      </c>
      <c r="BE128" s="112">
        <v>1605</v>
      </c>
      <c r="BF128" s="112">
        <v>1590</v>
      </c>
      <c r="BQ128" s="46"/>
    </row>
    <row r="129" spans="1:104" x14ac:dyDescent="0.3">
      <c r="A129" s="9"/>
      <c r="B129" t="s">
        <v>53</v>
      </c>
      <c r="C129" s="99">
        <v>1298</v>
      </c>
      <c r="D129" s="109">
        <v>33861</v>
      </c>
      <c r="E129" s="110">
        <v>41.271139666000003</v>
      </c>
      <c r="F129" s="100">
        <v>38.064429687000001</v>
      </c>
      <c r="G129" s="100">
        <v>44.747996575999998</v>
      </c>
      <c r="H129" s="100">
        <v>3.5899600000000001E-159</v>
      </c>
      <c r="I129" s="102">
        <v>38.333185671000003</v>
      </c>
      <c r="J129" s="100">
        <v>36.303512652999999</v>
      </c>
      <c r="K129" s="100">
        <v>40.476334555999998</v>
      </c>
      <c r="L129" s="100">
        <v>0.32977384259999998</v>
      </c>
      <c r="M129" s="100">
        <v>0.3041508751</v>
      </c>
      <c r="N129" s="100">
        <v>0.35755539829999999</v>
      </c>
      <c r="O129" s="109">
        <v>1769</v>
      </c>
      <c r="P129" s="109">
        <v>36635</v>
      </c>
      <c r="Q129" s="110">
        <v>51.108297184999998</v>
      </c>
      <c r="R129" s="100">
        <v>47.409958248999999</v>
      </c>
      <c r="S129" s="100">
        <v>55.095134811999998</v>
      </c>
      <c r="T129" s="100">
        <v>1E-100</v>
      </c>
      <c r="U129" s="102">
        <v>48.287157090000001</v>
      </c>
      <c r="V129" s="100">
        <v>46.088608413999999</v>
      </c>
      <c r="W129" s="100">
        <v>50.590582361000003</v>
      </c>
      <c r="X129" s="100">
        <v>0.18449051620000001</v>
      </c>
      <c r="Y129" s="100">
        <v>0.1711402679</v>
      </c>
      <c r="Z129" s="100">
        <v>0.19888218590000001</v>
      </c>
      <c r="AA129" s="109">
        <v>1868</v>
      </c>
      <c r="AB129" s="109">
        <v>38595</v>
      </c>
      <c r="AC129" s="110">
        <v>50.036536918000003</v>
      </c>
      <c r="AD129" s="100">
        <v>46.459827605000001</v>
      </c>
      <c r="AE129" s="100">
        <v>53.888599157999998</v>
      </c>
      <c r="AF129" s="100">
        <v>1E-100</v>
      </c>
      <c r="AG129" s="102">
        <v>48.400051820000002</v>
      </c>
      <c r="AH129" s="100">
        <v>46.254221061000003</v>
      </c>
      <c r="AI129" s="100">
        <v>50.645432188999997</v>
      </c>
      <c r="AJ129" s="100">
        <v>0.18483558999999999</v>
      </c>
      <c r="AK129" s="100">
        <v>0.17162318130000001</v>
      </c>
      <c r="AL129" s="100">
        <v>0.19906515590000001</v>
      </c>
      <c r="AM129" s="100">
        <v>0.64357491580000004</v>
      </c>
      <c r="AN129" s="100">
        <v>0.97902962289999995</v>
      </c>
      <c r="AO129" s="100">
        <v>0.8949693648</v>
      </c>
      <c r="AP129" s="100">
        <v>1.0709852651</v>
      </c>
      <c r="AQ129" s="100">
        <v>9.7442796999999997E-6</v>
      </c>
      <c r="AR129" s="100">
        <v>1.2383543948</v>
      </c>
      <c r="AS129" s="100">
        <v>1.1264202294000001</v>
      </c>
      <c r="AT129" s="100">
        <v>1.3614116357999999</v>
      </c>
      <c r="AU129" s="99">
        <v>1</v>
      </c>
      <c r="AV129" s="99">
        <v>2</v>
      </c>
      <c r="AW129" s="99">
        <v>3</v>
      </c>
      <c r="AX129" s="99" t="s">
        <v>227</v>
      </c>
      <c r="AY129" s="99" t="s">
        <v>28</v>
      </c>
      <c r="AZ129" s="99" t="s">
        <v>28</v>
      </c>
      <c r="BA129" s="99" t="s">
        <v>28</v>
      </c>
      <c r="BB129" s="99" t="s">
        <v>28</v>
      </c>
      <c r="BC129" s="111" t="s">
        <v>229</v>
      </c>
      <c r="BD129" s="112">
        <v>1298</v>
      </c>
      <c r="BE129" s="112">
        <v>1769</v>
      </c>
      <c r="BF129" s="112">
        <v>1868</v>
      </c>
      <c r="BQ129" s="46"/>
    </row>
    <row r="130" spans="1:104" x14ac:dyDescent="0.3">
      <c r="A130" s="9"/>
      <c r="B130" t="s">
        <v>55</v>
      </c>
      <c r="C130" s="99">
        <v>732</v>
      </c>
      <c r="D130" s="109">
        <v>16686</v>
      </c>
      <c r="E130" s="110">
        <v>49.555400804999998</v>
      </c>
      <c r="F130" s="100">
        <v>45.074532239</v>
      </c>
      <c r="G130" s="100">
        <v>54.48171344</v>
      </c>
      <c r="H130" s="100">
        <v>8.178293E-82</v>
      </c>
      <c r="I130" s="102">
        <v>43.869111830000001</v>
      </c>
      <c r="J130" s="100">
        <v>40.803510365999998</v>
      </c>
      <c r="K130" s="100">
        <v>47.165034466000002</v>
      </c>
      <c r="L130" s="100">
        <v>0.39596858909999999</v>
      </c>
      <c r="M130" s="100">
        <v>0.36016455619999999</v>
      </c>
      <c r="N130" s="100">
        <v>0.43533190840000002</v>
      </c>
      <c r="O130" s="109">
        <v>906</v>
      </c>
      <c r="P130" s="109">
        <v>18204</v>
      </c>
      <c r="Q130" s="110">
        <v>54.586627651999997</v>
      </c>
      <c r="R130" s="100">
        <v>49.958739547999997</v>
      </c>
      <c r="S130" s="100">
        <v>59.64321649</v>
      </c>
      <c r="T130" s="100">
        <v>8.4579700000000004E-283</v>
      </c>
      <c r="U130" s="102">
        <v>49.769281477</v>
      </c>
      <c r="V130" s="100">
        <v>46.631790774000002</v>
      </c>
      <c r="W130" s="100">
        <v>53.117869538999997</v>
      </c>
      <c r="X130" s="100">
        <v>0.19704657889999999</v>
      </c>
      <c r="Y130" s="100">
        <v>0.18034084789999999</v>
      </c>
      <c r="Z130" s="100">
        <v>0.215299832</v>
      </c>
      <c r="AA130" s="109">
        <v>1042</v>
      </c>
      <c r="AB130" s="109">
        <v>20210</v>
      </c>
      <c r="AC130" s="110">
        <v>56.439648920000003</v>
      </c>
      <c r="AD130" s="100">
        <v>51.839354337000003</v>
      </c>
      <c r="AE130" s="100">
        <v>61.448179879999998</v>
      </c>
      <c r="AF130" s="100">
        <v>4.7770499999999997E-286</v>
      </c>
      <c r="AG130" s="102">
        <v>51.558634339000001</v>
      </c>
      <c r="AH130" s="100">
        <v>48.521264344999999</v>
      </c>
      <c r="AI130" s="100">
        <v>54.786139867000003</v>
      </c>
      <c r="AJ130" s="100">
        <v>0.2084887654</v>
      </c>
      <c r="AK130" s="100">
        <v>0.19149521999999999</v>
      </c>
      <c r="AL130" s="100">
        <v>0.22699034109999999</v>
      </c>
      <c r="AM130" s="100">
        <v>0.55003616379999998</v>
      </c>
      <c r="AN130" s="100">
        <v>1.0339464324000001</v>
      </c>
      <c r="AO130" s="100">
        <v>0.92673780039999998</v>
      </c>
      <c r="AP130" s="100">
        <v>1.1535573759</v>
      </c>
      <c r="AQ130" s="100">
        <v>0.1042750278</v>
      </c>
      <c r="AR130" s="100">
        <v>1.1015273162000001</v>
      </c>
      <c r="AS130" s="100">
        <v>0.98022774970000004</v>
      </c>
      <c r="AT130" s="100">
        <v>1.2378372565</v>
      </c>
      <c r="AU130" s="99">
        <v>1</v>
      </c>
      <c r="AV130" s="99">
        <v>2</v>
      </c>
      <c r="AW130" s="99">
        <v>3</v>
      </c>
      <c r="AX130" s="99" t="s">
        <v>28</v>
      </c>
      <c r="AY130" s="99" t="s">
        <v>28</v>
      </c>
      <c r="AZ130" s="99" t="s">
        <v>28</v>
      </c>
      <c r="BA130" s="99" t="s">
        <v>28</v>
      </c>
      <c r="BB130" s="99" t="s">
        <v>28</v>
      </c>
      <c r="BC130" s="111" t="s">
        <v>230</v>
      </c>
      <c r="BD130" s="112">
        <v>732</v>
      </c>
      <c r="BE130" s="112">
        <v>906</v>
      </c>
      <c r="BF130" s="112">
        <v>1042</v>
      </c>
    </row>
    <row r="131" spans="1:104" x14ac:dyDescent="0.3">
      <c r="A131" s="9"/>
      <c r="B131" t="s">
        <v>59</v>
      </c>
      <c r="C131" s="99">
        <v>2361</v>
      </c>
      <c r="D131" s="109">
        <v>33758</v>
      </c>
      <c r="E131" s="110">
        <v>75.541747831999999</v>
      </c>
      <c r="F131" s="100">
        <v>70.307502030999999</v>
      </c>
      <c r="G131" s="100">
        <v>81.165672235000002</v>
      </c>
      <c r="H131" s="100">
        <v>3.400939E-43</v>
      </c>
      <c r="I131" s="102">
        <v>69.938977428000001</v>
      </c>
      <c r="J131" s="100">
        <v>67.174011269999994</v>
      </c>
      <c r="K131" s="100">
        <v>72.817753044</v>
      </c>
      <c r="L131" s="100">
        <v>0.60361048090000002</v>
      </c>
      <c r="M131" s="100">
        <v>0.56178664550000001</v>
      </c>
      <c r="N131" s="100">
        <v>0.64854801289999997</v>
      </c>
      <c r="O131" s="109">
        <v>3000</v>
      </c>
      <c r="P131" s="109">
        <v>36695</v>
      </c>
      <c r="Q131" s="110">
        <v>88.155031794999999</v>
      </c>
      <c r="R131" s="100">
        <v>82.310693040999993</v>
      </c>
      <c r="S131" s="100">
        <v>94.414338447999995</v>
      </c>
      <c r="T131" s="100">
        <v>9.30657E-235</v>
      </c>
      <c r="U131" s="102">
        <v>81.755007493999997</v>
      </c>
      <c r="V131" s="100">
        <v>78.881220162999995</v>
      </c>
      <c r="W131" s="100">
        <v>84.733492161000001</v>
      </c>
      <c r="X131" s="100">
        <v>0.31822166299999999</v>
      </c>
      <c r="Y131" s="100">
        <v>0.29712479349999998</v>
      </c>
      <c r="Z131" s="100">
        <v>0.34081648180000002</v>
      </c>
      <c r="AA131" s="109">
        <v>3878</v>
      </c>
      <c r="AB131" s="109">
        <v>40072</v>
      </c>
      <c r="AC131" s="110">
        <v>102.31621185</v>
      </c>
      <c r="AD131" s="100">
        <v>95.798895184000003</v>
      </c>
      <c r="AE131" s="100">
        <v>109.27690959</v>
      </c>
      <c r="AF131" s="100">
        <v>1.39153E-184</v>
      </c>
      <c r="AG131" s="102">
        <v>96.775803554000007</v>
      </c>
      <c r="AH131" s="100">
        <v>93.777369308000004</v>
      </c>
      <c r="AI131" s="100">
        <v>99.870109627999994</v>
      </c>
      <c r="AJ131" s="100">
        <v>0.3779573598</v>
      </c>
      <c r="AK131" s="100">
        <v>0.3538823109</v>
      </c>
      <c r="AL131" s="100">
        <v>0.40367026379999998</v>
      </c>
      <c r="AM131" s="100">
        <v>1.5578740000000001E-4</v>
      </c>
      <c r="AN131" s="100">
        <v>1.1606394980000001</v>
      </c>
      <c r="AO131" s="100">
        <v>1.0743997451</v>
      </c>
      <c r="AP131" s="100">
        <v>1.2538015302000001</v>
      </c>
      <c r="AQ131" s="100">
        <v>2.077972E-4</v>
      </c>
      <c r="AR131" s="100">
        <v>1.1669710368999999</v>
      </c>
      <c r="AS131" s="100">
        <v>1.0755398216000001</v>
      </c>
      <c r="AT131" s="100">
        <v>1.2661747835999999</v>
      </c>
      <c r="AU131" s="99">
        <v>1</v>
      </c>
      <c r="AV131" s="99">
        <v>2</v>
      </c>
      <c r="AW131" s="99">
        <v>3</v>
      </c>
      <c r="AX131" s="99" t="s">
        <v>227</v>
      </c>
      <c r="AY131" s="99" t="s">
        <v>228</v>
      </c>
      <c r="AZ131" s="99" t="s">
        <v>28</v>
      </c>
      <c r="BA131" s="99" t="s">
        <v>28</v>
      </c>
      <c r="BB131" s="99" t="s">
        <v>28</v>
      </c>
      <c r="BC131" s="111" t="s">
        <v>427</v>
      </c>
      <c r="BD131" s="112">
        <v>2361</v>
      </c>
      <c r="BE131" s="112">
        <v>3000</v>
      </c>
      <c r="BF131" s="112">
        <v>3878</v>
      </c>
      <c r="BQ131" s="46"/>
    </row>
    <row r="132" spans="1:104" x14ac:dyDescent="0.3">
      <c r="A132" s="9"/>
      <c r="B132" t="s">
        <v>56</v>
      </c>
      <c r="C132" s="99">
        <v>1471</v>
      </c>
      <c r="D132" s="109">
        <v>28708</v>
      </c>
      <c r="E132" s="110">
        <v>54.926748355999997</v>
      </c>
      <c r="F132" s="100">
        <v>50.795513292000003</v>
      </c>
      <c r="G132" s="100">
        <v>59.393979692999999</v>
      </c>
      <c r="H132" s="100">
        <v>1.150634E-94</v>
      </c>
      <c r="I132" s="102">
        <v>51.240072454</v>
      </c>
      <c r="J132" s="100">
        <v>48.687359467</v>
      </c>
      <c r="K132" s="100">
        <v>53.926626003999999</v>
      </c>
      <c r="L132" s="100">
        <v>0.43888792539999999</v>
      </c>
      <c r="M132" s="100">
        <v>0.40587761179999998</v>
      </c>
      <c r="N132" s="100">
        <v>0.47458299120000003</v>
      </c>
      <c r="O132" s="109">
        <v>1681</v>
      </c>
      <c r="P132" s="109">
        <v>29581</v>
      </c>
      <c r="Q132" s="110">
        <v>61.239250536</v>
      </c>
      <c r="R132" s="100">
        <v>56.785783113999997</v>
      </c>
      <c r="S132" s="100">
        <v>66.041984464999999</v>
      </c>
      <c r="T132" s="100">
        <v>1E-100</v>
      </c>
      <c r="U132" s="102">
        <v>56.827017341999998</v>
      </c>
      <c r="V132" s="100">
        <v>54.174367404000002</v>
      </c>
      <c r="W132" s="100">
        <v>59.609554385000003</v>
      </c>
      <c r="X132" s="100">
        <v>0.22106118899999999</v>
      </c>
      <c r="Y132" s="100">
        <v>0.20498508100000001</v>
      </c>
      <c r="Z132" s="100">
        <v>0.23839807769999999</v>
      </c>
      <c r="AA132" s="109">
        <v>1815</v>
      </c>
      <c r="AB132" s="109">
        <v>31469</v>
      </c>
      <c r="AC132" s="110">
        <v>60.525694707</v>
      </c>
      <c r="AD132" s="100">
        <v>56.197201096000001</v>
      </c>
      <c r="AE132" s="100">
        <v>65.187583158999999</v>
      </c>
      <c r="AF132" s="100">
        <v>1E-100</v>
      </c>
      <c r="AG132" s="102">
        <v>57.675807937999998</v>
      </c>
      <c r="AH132" s="100">
        <v>55.082513704999997</v>
      </c>
      <c r="AI132" s="100">
        <v>60.391194910000003</v>
      </c>
      <c r="AJ132" s="100">
        <v>0.22358266939999999</v>
      </c>
      <c r="AK132" s="100">
        <v>0.20759316019999999</v>
      </c>
      <c r="AL132" s="100">
        <v>0.24080374339999999</v>
      </c>
      <c r="AM132" s="100">
        <v>0.79886695919999995</v>
      </c>
      <c r="AN132" s="100">
        <v>0.98834806399999997</v>
      </c>
      <c r="AO132" s="100">
        <v>0.90314660579999995</v>
      </c>
      <c r="AP132" s="100">
        <v>1.0815872964</v>
      </c>
      <c r="AQ132" s="100">
        <v>2.1567906800000002E-2</v>
      </c>
      <c r="AR132" s="100">
        <v>1.1149258307000001</v>
      </c>
      <c r="AS132" s="100">
        <v>1.0161270273</v>
      </c>
      <c r="AT132" s="100">
        <v>1.2233309167999999</v>
      </c>
      <c r="AU132" s="99">
        <v>1</v>
      </c>
      <c r="AV132" s="99">
        <v>2</v>
      </c>
      <c r="AW132" s="99">
        <v>3</v>
      </c>
      <c r="AX132" s="99" t="s">
        <v>227</v>
      </c>
      <c r="AY132" s="99" t="s">
        <v>28</v>
      </c>
      <c r="AZ132" s="99" t="s">
        <v>28</v>
      </c>
      <c r="BA132" s="99" t="s">
        <v>28</v>
      </c>
      <c r="BB132" s="99" t="s">
        <v>28</v>
      </c>
      <c r="BC132" s="111" t="s">
        <v>229</v>
      </c>
      <c r="BD132" s="112">
        <v>1471</v>
      </c>
      <c r="BE132" s="112">
        <v>1681</v>
      </c>
      <c r="BF132" s="112">
        <v>1815</v>
      </c>
      <c r="BQ132" s="46"/>
      <c r="CC132" s="4"/>
    </row>
    <row r="133" spans="1:104" x14ac:dyDescent="0.3">
      <c r="A133" s="9"/>
      <c r="B133" t="s">
        <v>57</v>
      </c>
      <c r="C133" s="99">
        <v>3547</v>
      </c>
      <c r="D133" s="109">
        <v>49235</v>
      </c>
      <c r="E133" s="110">
        <v>80.675577683</v>
      </c>
      <c r="F133" s="100">
        <v>75.385723494000004</v>
      </c>
      <c r="G133" s="100">
        <v>86.336623606000003</v>
      </c>
      <c r="H133" s="100">
        <v>6.7662860000000003E-37</v>
      </c>
      <c r="I133" s="102">
        <v>72.042246368999997</v>
      </c>
      <c r="J133" s="100">
        <v>69.709979752999999</v>
      </c>
      <c r="K133" s="100">
        <v>74.452542954999998</v>
      </c>
      <c r="L133" s="100">
        <v>0.64463195039999999</v>
      </c>
      <c r="M133" s="100">
        <v>0.60236378049999995</v>
      </c>
      <c r="N133" s="100">
        <v>0.68986609899999995</v>
      </c>
      <c r="O133" s="109">
        <v>5134</v>
      </c>
      <c r="P133" s="109">
        <v>50622</v>
      </c>
      <c r="Q133" s="110">
        <v>112.81717469</v>
      </c>
      <c r="R133" s="100">
        <v>105.78987836</v>
      </c>
      <c r="S133" s="100">
        <v>120.3112727</v>
      </c>
      <c r="T133" s="100">
        <v>5.17981E-165</v>
      </c>
      <c r="U133" s="102">
        <v>101.41835566</v>
      </c>
      <c r="V133" s="100">
        <v>98.681761297999998</v>
      </c>
      <c r="W133" s="100">
        <v>104.23083991</v>
      </c>
      <c r="X133" s="100">
        <v>0.40724696259999998</v>
      </c>
      <c r="Y133" s="100">
        <v>0.38187985790000001</v>
      </c>
      <c r="Z133" s="100">
        <v>0.43429912609999999</v>
      </c>
      <c r="AA133" s="109">
        <v>5391</v>
      </c>
      <c r="AB133" s="109">
        <v>53632</v>
      </c>
      <c r="AC133" s="110">
        <v>108.25878045</v>
      </c>
      <c r="AD133" s="100">
        <v>101.58474405</v>
      </c>
      <c r="AE133" s="100">
        <v>115.3712957</v>
      </c>
      <c r="AF133" s="100">
        <v>2.46672E-175</v>
      </c>
      <c r="AG133" s="102">
        <v>100.51834726</v>
      </c>
      <c r="AH133" s="100">
        <v>97.870608493999995</v>
      </c>
      <c r="AI133" s="100">
        <v>103.23771652000001</v>
      </c>
      <c r="AJ133" s="100">
        <v>0.39990928209999999</v>
      </c>
      <c r="AK133" s="100">
        <v>0.3752553086</v>
      </c>
      <c r="AL133" s="100">
        <v>0.42618300199999998</v>
      </c>
      <c r="AM133" s="100">
        <v>0.25798825790000002</v>
      </c>
      <c r="AN133" s="100">
        <v>0.95959485560000002</v>
      </c>
      <c r="AO133" s="100">
        <v>0.89341153070000001</v>
      </c>
      <c r="AP133" s="100">
        <v>1.0306809966999999</v>
      </c>
      <c r="AQ133" s="100">
        <v>9.5961150000000005E-19</v>
      </c>
      <c r="AR133" s="100">
        <v>1.3984055389000001</v>
      </c>
      <c r="AS133" s="100">
        <v>1.2982041593</v>
      </c>
      <c r="AT133" s="100">
        <v>1.5063409227</v>
      </c>
      <c r="AU133" s="99">
        <v>1</v>
      </c>
      <c r="AV133" s="99">
        <v>2</v>
      </c>
      <c r="AW133" s="99">
        <v>3</v>
      </c>
      <c r="AX133" s="99" t="s">
        <v>227</v>
      </c>
      <c r="AY133" s="99" t="s">
        <v>28</v>
      </c>
      <c r="AZ133" s="99" t="s">
        <v>28</v>
      </c>
      <c r="BA133" s="99" t="s">
        <v>28</v>
      </c>
      <c r="BB133" s="99" t="s">
        <v>28</v>
      </c>
      <c r="BC133" s="111" t="s">
        <v>229</v>
      </c>
      <c r="BD133" s="112">
        <v>3547</v>
      </c>
      <c r="BE133" s="112">
        <v>5134</v>
      </c>
      <c r="BF133" s="112">
        <v>5391</v>
      </c>
    </row>
    <row r="134" spans="1:104" x14ac:dyDescent="0.3">
      <c r="A134" s="9"/>
      <c r="B134" t="s">
        <v>60</v>
      </c>
      <c r="C134" s="99">
        <v>1312</v>
      </c>
      <c r="D134" s="109">
        <v>14719</v>
      </c>
      <c r="E134" s="110">
        <v>102.19524739000001</v>
      </c>
      <c r="F134" s="100">
        <v>94.188368999999994</v>
      </c>
      <c r="G134" s="100">
        <v>110.88278414</v>
      </c>
      <c r="H134" s="100">
        <v>1.1295789000000001E-6</v>
      </c>
      <c r="I134" s="102">
        <v>89.136490250999998</v>
      </c>
      <c r="J134" s="100">
        <v>84.441445358999999</v>
      </c>
      <c r="K134" s="100">
        <v>94.092585228000004</v>
      </c>
      <c r="L134" s="100">
        <v>0.8165832032</v>
      </c>
      <c r="M134" s="100">
        <v>0.75260486199999999</v>
      </c>
      <c r="N134" s="100">
        <v>0.88600029219999998</v>
      </c>
      <c r="O134" s="109">
        <v>1389</v>
      </c>
      <c r="P134" s="109">
        <v>15708</v>
      </c>
      <c r="Q134" s="110">
        <v>97.488348169999995</v>
      </c>
      <c r="R134" s="100">
        <v>89.995395044999995</v>
      </c>
      <c r="S134" s="100">
        <v>105.60515929</v>
      </c>
      <c r="T134" s="100">
        <v>1.74188E-144</v>
      </c>
      <c r="U134" s="102">
        <v>88.426279602999998</v>
      </c>
      <c r="V134" s="100">
        <v>83.896169520000001</v>
      </c>
      <c r="W134" s="100">
        <v>93.201000344999997</v>
      </c>
      <c r="X134" s="100">
        <v>0.3519130291</v>
      </c>
      <c r="Y134" s="100">
        <v>0.3248649985</v>
      </c>
      <c r="Z134" s="100">
        <v>0.38121305979999998</v>
      </c>
      <c r="AA134" s="109">
        <v>1580</v>
      </c>
      <c r="AB134" s="109">
        <v>17013</v>
      </c>
      <c r="AC134" s="110">
        <v>100.6145274</v>
      </c>
      <c r="AD134" s="100">
        <v>93.128803277000003</v>
      </c>
      <c r="AE134" s="100">
        <v>108.70195652</v>
      </c>
      <c r="AF134" s="100">
        <v>6.2330899999999998E-139</v>
      </c>
      <c r="AG134" s="102">
        <v>92.870158114000006</v>
      </c>
      <c r="AH134" s="100">
        <v>88.401958382999993</v>
      </c>
      <c r="AI134" s="100">
        <v>97.564199095999996</v>
      </c>
      <c r="AJ134" s="100">
        <v>0.3716713163</v>
      </c>
      <c r="AK134" s="100">
        <v>0.3440189582</v>
      </c>
      <c r="AL134" s="100">
        <v>0.40154638009999999</v>
      </c>
      <c r="AM134" s="100">
        <v>0.5207997862</v>
      </c>
      <c r="AN134" s="100">
        <v>1.032067209</v>
      </c>
      <c r="AO134" s="100">
        <v>0.93727322179999994</v>
      </c>
      <c r="AP134" s="100">
        <v>1.1364484752999999</v>
      </c>
      <c r="AQ134" s="100">
        <v>0.35141340129999998</v>
      </c>
      <c r="AR134" s="100">
        <v>0.95394209279999997</v>
      </c>
      <c r="AS134" s="100">
        <v>0.86387445949999997</v>
      </c>
      <c r="AT134" s="100">
        <v>1.0534001862</v>
      </c>
      <c r="AU134" s="99">
        <v>1</v>
      </c>
      <c r="AV134" s="99">
        <v>2</v>
      </c>
      <c r="AW134" s="99">
        <v>3</v>
      </c>
      <c r="AX134" s="99" t="s">
        <v>28</v>
      </c>
      <c r="AY134" s="99" t="s">
        <v>28</v>
      </c>
      <c r="AZ134" s="99" t="s">
        <v>28</v>
      </c>
      <c r="BA134" s="99" t="s">
        <v>28</v>
      </c>
      <c r="BB134" s="99" t="s">
        <v>28</v>
      </c>
      <c r="BC134" s="111" t="s">
        <v>230</v>
      </c>
      <c r="BD134" s="112">
        <v>1312</v>
      </c>
      <c r="BE134" s="112">
        <v>1389</v>
      </c>
      <c r="BF134" s="112">
        <v>1580</v>
      </c>
    </row>
    <row r="135" spans="1:104" x14ac:dyDescent="0.3">
      <c r="A135" s="9"/>
      <c r="B135" t="s">
        <v>58</v>
      </c>
      <c r="C135" s="99">
        <v>1386</v>
      </c>
      <c r="D135" s="109">
        <v>32039</v>
      </c>
      <c r="E135" s="110">
        <v>44.816210061</v>
      </c>
      <c r="F135" s="100">
        <v>41.400911852</v>
      </c>
      <c r="G135" s="100">
        <v>48.513247518999997</v>
      </c>
      <c r="H135" s="100">
        <v>3.0700400000000001E-142</v>
      </c>
      <c r="I135" s="102">
        <v>43.259777147000001</v>
      </c>
      <c r="J135" s="100">
        <v>41.041228560999997</v>
      </c>
      <c r="K135" s="100">
        <v>45.598252887999998</v>
      </c>
      <c r="L135" s="100">
        <v>0.35810045280000002</v>
      </c>
      <c r="M135" s="100">
        <v>0.33081077720000002</v>
      </c>
      <c r="N135" s="100">
        <v>0.38764134410000001</v>
      </c>
      <c r="O135" s="109">
        <v>1815</v>
      </c>
      <c r="P135" s="109">
        <v>32690</v>
      </c>
      <c r="Q135" s="110">
        <v>57.013988085999998</v>
      </c>
      <c r="R135" s="100">
        <v>52.926429513999999</v>
      </c>
      <c r="S135" s="100">
        <v>61.4172327</v>
      </c>
      <c r="T135" s="100">
        <v>1E-100</v>
      </c>
      <c r="U135" s="102">
        <v>55.521566227999998</v>
      </c>
      <c r="V135" s="100">
        <v>53.025133795999999</v>
      </c>
      <c r="W135" s="100">
        <v>58.135531129</v>
      </c>
      <c r="X135" s="100">
        <v>0.20580885439999999</v>
      </c>
      <c r="Y135" s="100">
        <v>0.19105360260000001</v>
      </c>
      <c r="Z135" s="100">
        <v>0.22170366829999999</v>
      </c>
      <c r="AA135" s="109">
        <v>1862</v>
      </c>
      <c r="AB135" s="109">
        <v>33479</v>
      </c>
      <c r="AC135" s="110">
        <v>57.567022107</v>
      </c>
      <c r="AD135" s="100">
        <v>53.464447511000003</v>
      </c>
      <c r="AE135" s="100">
        <v>61.984406245999999</v>
      </c>
      <c r="AF135" s="100">
        <v>1E-100</v>
      </c>
      <c r="AG135" s="102">
        <v>55.616953911000003</v>
      </c>
      <c r="AH135" s="100">
        <v>53.147279490000003</v>
      </c>
      <c r="AI135" s="100">
        <v>58.201390402000001</v>
      </c>
      <c r="AJ135" s="100">
        <v>0.21265329599999999</v>
      </c>
      <c r="AK135" s="100">
        <v>0.1974983344</v>
      </c>
      <c r="AL135" s="100">
        <v>0.228971168</v>
      </c>
      <c r="AM135" s="100">
        <v>0.831638035</v>
      </c>
      <c r="AN135" s="100">
        <v>1.0096999708000001</v>
      </c>
      <c r="AO135" s="100">
        <v>0.92372618529999995</v>
      </c>
      <c r="AP135" s="100">
        <v>1.1036755776</v>
      </c>
      <c r="AQ135" s="100">
        <v>3.6897406999999999E-7</v>
      </c>
      <c r="AR135" s="100">
        <v>1.2721733500000001</v>
      </c>
      <c r="AS135" s="100">
        <v>1.1594297278000001</v>
      </c>
      <c r="AT135" s="100">
        <v>1.3958802277</v>
      </c>
      <c r="AU135" s="99">
        <v>1</v>
      </c>
      <c r="AV135" s="99">
        <v>2</v>
      </c>
      <c r="AW135" s="99">
        <v>3</v>
      </c>
      <c r="AX135" s="99" t="s">
        <v>227</v>
      </c>
      <c r="AY135" s="99" t="s">
        <v>28</v>
      </c>
      <c r="AZ135" s="99" t="s">
        <v>28</v>
      </c>
      <c r="BA135" s="99" t="s">
        <v>28</v>
      </c>
      <c r="BB135" s="99" t="s">
        <v>28</v>
      </c>
      <c r="BC135" s="111" t="s">
        <v>229</v>
      </c>
      <c r="BD135" s="112">
        <v>1386</v>
      </c>
      <c r="BE135" s="112">
        <v>1815</v>
      </c>
      <c r="BF135" s="112">
        <v>1862</v>
      </c>
    </row>
    <row r="136" spans="1:104" x14ac:dyDescent="0.3">
      <c r="A136" s="9"/>
      <c r="B136" t="s">
        <v>61</v>
      </c>
      <c r="C136" s="99">
        <v>3046</v>
      </c>
      <c r="D136" s="109">
        <v>31681</v>
      </c>
      <c r="E136" s="110">
        <v>106.02404357</v>
      </c>
      <c r="F136" s="100">
        <v>98.939926194999998</v>
      </c>
      <c r="G136" s="100">
        <v>113.61538509</v>
      </c>
      <c r="H136" s="100">
        <v>2.5956469000000001E-6</v>
      </c>
      <c r="I136" s="102">
        <v>96.145954989000003</v>
      </c>
      <c r="J136" s="100">
        <v>92.791472686000006</v>
      </c>
      <c r="K136" s="100">
        <v>99.621704378000004</v>
      </c>
      <c r="L136" s="100">
        <v>0.84717690229999998</v>
      </c>
      <c r="M136" s="100">
        <v>0.7905718115</v>
      </c>
      <c r="N136" s="100">
        <v>0.90783492830000001</v>
      </c>
      <c r="O136" s="109">
        <v>4309</v>
      </c>
      <c r="P136" s="109">
        <v>32505</v>
      </c>
      <c r="Q136" s="110">
        <v>142.32057343</v>
      </c>
      <c r="R136" s="100">
        <v>133.29489099</v>
      </c>
      <c r="S136" s="100">
        <v>151.95740416000001</v>
      </c>
      <c r="T136" s="100">
        <v>2.5241089999999999E-88</v>
      </c>
      <c r="U136" s="102">
        <v>132.56422089</v>
      </c>
      <c r="V136" s="100">
        <v>128.66463284</v>
      </c>
      <c r="W136" s="100">
        <v>136.58199827000001</v>
      </c>
      <c r="X136" s="100">
        <v>0.51374820730000004</v>
      </c>
      <c r="Y136" s="100">
        <v>0.48116733680000001</v>
      </c>
      <c r="Z136" s="100">
        <v>0.54853519829999997</v>
      </c>
      <c r="AA136" s="109">
        <v>4775</v>
      </c>
      <c r="AB136" s="109">
        <v>32901</v>
      </c>
      <c r="AC136" s="110">
        <v>153.06017392000001</v>
      </c>
      <c r="AD136" s="100">
        <v>143.49246216</v>
      </c>
      <c r="AE136" s="100">
        <v>163.26583632000001</v>
      </c>
      <c r="AF136" s="100">
        <v>3.6909459999999999E-67</v>
      </c>
      <c r="AG136" s="102">
        <v>145.1323668</v>
      </c>
      <c r="AH136" s="100">
        <v>141.07372092</v>
      </c>
      <c r="AI136" s="100">
        <v>149.30777861999999</v>
      </c>
      <c r="AJ136" s="100">
        <v>0.56540618710000001</v>
      </c>
      <c r="AK136" s="100">
        <v>0.53006294080000005</v>
      </c>
      <c r="AL136" s="100">
        <v>0.60310603100000004</v>
      </c>
      <c r="AM136" s="100">
        <v>5.1877513E-2</v>
      </c>
      <c r="AN136" s="100">
        <v>1.0754606325</v>
      </c>
      <c r="AO136" s="100">
        <v>0.99940837790000003</v>
      </c>
      <c r="AP136" s="100">
        <v>1.1573002563999999</v>
      </c>
      <c r="AQ136" s="100">
        <v>4.9505800000000001E-14</v>
      </c>
      <c r="AR136" s="100">
        <v>1.3423424408</v>
      </c>
      <c r="AS136" s="100">
        <v>1.2433583584000001</v>
      </c>
      <c r="AT136" s="100">
        <v>1.4492066717000001</v>
      </c>
      <c r="AU136" s="99">
        <v>1</v>
      </c>
      <c r="AV136" s="99">
        <v>2</v>
      </c>
      <c r="AW136" s="99">
        <v>3</v>
      </c>
      <c r="AX136" s="99" t="s">
        <v>227</v>
      </c>
      <c r="AY136" s="99" t="s">
        <v>28</v>
      </c>
      <c r="AZ136" s="99" t="s">
        <v>28</v>
      </c>
      <c r="BA136" s="99" t="s">
        <v>28</v>
      </c>
      <c r="BB136" s="99" t="s">
        <v>28</v>
      </c>
      <c r="BC136" s="111" t="s">
        <v>229</v>
      </c>
      <c r="BD136" s="112">
        <v>3046</v>
      </c>
      <c r="BE136" s="112">
        <v>4309</v>
      </c>
      <c r="BF136" s="112">
        <v>4775</v>
      </c>
    </row>
    <row r="137" spans="1:104" x14ac:dyDescent="0.3">
      <c r="A137" s="9"/>
      <c r="B137" t="s">
        <v>62</v>
      </c>
      <c r="C137" s="99">
        <v>2111</v>
      </c>
      <c r="D137" s="109">
        <v>18975</v>
      </c>
      <c r="E137" s="110">
        <v>125.67458327</v>
      </c>
      <c r="F137" s="100">
        <v>116.77971367000001</v>
      </c>
      <c r="G137" s="100">
        <v>135.24695671000001</v>
      </c>
      <c r="H137" s="100">
        <v>0.91104538359999998</v>
      </c>
      <c r="I137" s="102">
        <v>111.2516469</v>
      </c>
      <c r="J137" s="100">
        <v>106.60563615</v>
      </c>
      <c r="K137" s="100">
        <v>116.10013678</v>
      </c>
      <c r="L137" s="100">
        <v>1.0041930165999999</v>
      </c>
      <c r="M137" s="100">
        <v>0.9331192505</v>
      </c>
      <c r="N137" s="100">
        <v>1.0806803247000001</v>
      </c>
      <c r="O137" s="109">
        <v>3433</v>
      </c>
      <c r="P137" s="109">
        <v>20344</v>
      </c>
      <c r="Q137" s="110">
        <v>182.4633192</v>
      </c>
      <c r="R137" s="100">
        <v>170.52522719000001</v>
      </c>
      <c r="S137" s="100">
        <v>195.23717049000001</v>
      </c>
      <c r="T137" s="100">
        <v>1.1278219999999999E-33</v>
      </c>
      <c r="U137" s="102">
        <v>168.74754227</v>
      </c>
      <c r="V137" s="100">
        <v>163.19610972999999</v>
      </c>
      <c r="W137" s="100">
        <v>174.48781757</v>
      </c>
      <c r="X137" s="100">
        <v>0.6586553221</v>
      </c>
      <c r="Y137" s="100">
        <v>0.61556124779999999</v>
      </c>
      <c r="Z137" s="100">
        <v>0.70476631680000001</v>
      </c>
      <c r="AA137" s="109">
        <v>3849</v>
      </c>
      <c r="AB137" s="109">
        <v>21026</v>
      </c>
      <c r="AC137" s="110">
        <v>193.43481725000001</v>
      </c>
      <c r="AD137" s="100">
        <v>180.98063927999999</v>
      </c>
      <c r="AE137" s="100">
        <v>206.74602915</v>
      </c>
      <c r="AF137" s="100">
        <v>4.228033E-23</v>
      </c>
      <c r="AG137" s="102">
        <v>183.05906972</v>
      </c>
      <c r="AH137" s="100">
        <v>177.36630313000001</v>
      </c>
      <c r="AI137" s="100">
        <v>188.93455191999999</v>
      </c>
      <c r="AJ137" s="100">
        <v>0.71455062199999997</v>
      </c>
      <c r="AK137" s="100">
        <v>0.6685447336</v>
      </c>
      <c r="AL137" s="100">
        <v>0.76372240440000005</v>
      </c>
      <c r="AM137" s="100">
        <v>0.13691608180000001</v>
      </c>
      <c r="AN137" s="100">
        <v>1.0601298830999999</v>
      </c>
      <c r="AO137" s="100">
        <v>0.98161807229999998</v>
      </c>
      <c r="AP137" s="100">
        <v>1.1449212283000001</v>
      </c>
      <c r="AQ137" s="100">
        <v>6.0391540000000003E-19</v>
      </c>
      <c r="AR137" s="100">
        <v>1.4518712890000001</v>
      </c>
      <c r="AS137" s="100">
        <v>1.3373138849999999</v>
      </c>
      <c r="AT137" s="100">
        <v>1.5762419455000001</v>
      </c>
      <c r="AU137" s="99" t="s">
        <v>28</v>
      </c>
      <c r="AV137" s="99">
        <v>2</v>
      </c>
      <c r="AW137" s="99">
        <v>3</v>
      </c>
      <c r="AX137" s="99" t="s">
        <v>227</v>
      </c>
      <c r="AY137" s="99" t="s">
        <v>28</v>
      </c>
      <c r="AZ137" s="99" t="s">
        <v>28</v>
      </c>
      <c r="BA137" s="99" t="s">
        <v>28</v>
      </c>
      <c r="BB137" s="99" t="s">
        <v>28</v>
      </c>
      <c r="BC137" s="111" t="s">
        <v>432</v>
      </c>
      <c r="BD137" s="112">
        <v>2111</v>
      </c>
      <c r="BE137" s="112">
        <v>3433</v>
      </c>
      <c r="BF137" s="112">
        <v>3849</v>
      </c>
      <c r="CO137" s="4"/>
    </row>
    <row r="138" spans="1:104" x14ac:dyDescent="0.3">
      <c r="A138" s="9"/>
      <c r="B138" t="s">
        <v>168</v>
      </c>
      <c r="C138" s="99">
        <v>21198</v>
      </c>
      <c r="D138" s="109">
        <v>346402</v>
      </c>
      <c r="E138" s="110">
        <v>61.783228033999997</v>
      </c>
      <c r="F138" s="100">
        <v>59.050940038999997</v>
      </c>
      <c r="G138" s="100">
        <v>64.641939039999997</v>
      </c>
      <c r="H138" s="100">
        <v>1.8179900000000001E-205</v>
      </c>
      <c r="I138" s="102">
        <v>61.194796797000002</v>
      </c>
      <c r="J138" s="100">
        <v>60.376529400000003</v>
      </c>
      <c r="K138" s="100">
        <v>62.024153959000003</v>
      </c>
      <c r="L138" s="100">
        <v>0.49367409480000002</v>
      </c>
      <c r="M138" s="100">
        <v>0.47184195940000001</v>
      </c>
      <c r="N138" s="100">
        <v>0.51651640350000005</v>
      </c>
      <c r="O138" s="109">
        <v>29250</v>
      </c>
      <c r="P138" s="109">
        <v>368860</v>
      </c>
      <c r="Q138" s="110">
        <v>74.445086941</v>
      </c>
      <c r="R138" s="100">
        <v>71.27195261</v>
      </c>
      <c r="S138" s="100">
        <v>77.759493977000005</v>
      </c>
      <c r="T138" s="100">
        <v>1E-100</v>
      </c>
      <c r="U138" s="102">
        <v>79.298378788999997</v>
      </c>
      <c r="V138" s="100">
        <v>78.394805610999995</v>
      </c>
      <c r="W138" s="100">
        <v>80.212366489000004</v>
      </c>
      <c r="X138" s="100">
        <v>0.26873156170000001</v>
      </c>
      <c r="Y138" s="100">
        <v>0.25727719469999999</v>
      </c>
      <c r="Z138" s="100">
        <v>0.28069589430000003</v>
      </c>
      <c r="AA138" s="109">
        <v>32962</v>
      </c>
      <c r="AB138" s="109">
        <v>394305</v>
      </c>
      <c r="AC138" s="110">
        <v>77.355331824000004</v>
      </c>
      <c r="AD138" s="100">
        <v>74.100276136000005</v>
      </c>
      <c r="AE138" s="100">
        <v>80.753374664999996</v>
      </c>
      <c r="AF138" s="100">
        <v>1E-100</v>
      </c>
      <c r="AG138" s="102">
        <v>83.595186467000005</v>
      </c>
      <c r="AH138" s="100">
        <v>82.697591336000002</v>
      </c>
      <c r="AI138" s="100">
        <v>84.502524046999994</v>
      </c>
      <c r="AJ138" s="100">
        <v>0.28575155839999999</v>
      </c>
      <c r="AK138" s="100">
        <v>0.27372734209999999</v>
      </c>
      <c r="AL138" s="100">
        <v>0.29830397089999999</v>
      </c>
      <c r="AM138" s="100">
        <v>3.5512124999999999E-3</v>
      </c>
      <c r="AN138" s="100">
        <v>1.0390925043000001</v>
      </c>
      <c r="AO138" s="100">
        <v>1.0126475156000001</v>
      </c>
      <c r="AP138" s="100">
        <v>1.0662280959999999</v>
      </c>
      <c r="AQ138" s="100">
        <v>2.2403459999999999E-41</v>
      </c>
      <c r="AR138" s="100">
        <v>1.2049400671999999</v>
      </c>
      <c r="AS138" s="100">
        <v>1.1727016782999999</v>
      </c>
      <c r="AT138" s="100">
        <v>1.2380647119999999</v>
      </c>
      <c r="AU138" s="99">
        <v>1</v>
      </c>
      <c r="AV138" s="99">
        <v>2</v>
      </c>
      <c r="AW138" s="99">
        <v>3</v>
      </c>
      <c r="AX138" s="99" t="s">
        <v>227</v>
      </c>
      <c r="AY138" s="99" t="s">
        <v>228</v>
      </c>
      <c r="AZ138" s="99" t="s">
        <v>28</v>
      </c>
      <c r="BA138" s="99" t="s">
        <v>28</v>
      </c>
      <c r="BB138" s="99" t="s">
        <v>28</v>
      </c>
      <c r="BC138" s="111" t="s">
        <v>427</v>
      </c>
      <c r="BD138" s="112">
        <v>21198</v>
      </c>
      <c r="BE138" s="112">
        <v>29250</v>
      </c>
      <c r="BF138" s="112">
        <v>32962</v>
      </c>
      <c r="BQ138" s="46"/>
      <c r="CZ138" s="4"/>
    </row>
    <row r="139" spans="1:104" s="3" customFormat="1" x14ac:dyDescent="0.3">
      <c r="A139" s="9" t="s">
        <v>236</v>
      </c>
      <c r="B139" s="3" t="s">
        <v>128</v>
      </c>
      <c r="C139" s="105">
        <v>656</v>
      </c>
      <c r="D139" s="106">
        <v>2396</v>
      </c>
      <c r="E139" s="101">
        <v>253.61046199</v>
      </c>
      <c r="F139" s="107">
        <v>232.31769044000001</v>
      </c>
      <c r="G139" s="107">
        <v>276.85479443999998</v>
      </c>
      <c r="H139" s="107">
        <v>1.4378140000000001E-57</v>
      </c>
      <c r="I139" s="108">
        <v>273.78964941999999</v>
      </c>
      <c r="J139" s="107">
        <v>253.61981935</v>
      </c>
      <c r="K139" s="107">
        <v>295.56354198999998</v>
      </c>
      <c r="L139" s="107">
        <v>2.0453136124000002</v>
      </c>
      <c r="M139" s="107">
        <v>1.8735920076999999</v>
      </c>
      <c r="N139" s="107">
        <v>2.2327741344000001</v>
      </c>
      <c r="O139" s="106">
        <v>1506</v>
      </c>
      <c r="P139" s="106">
        <v>2525</v>
      </c>
      <c r="Q139" s="101">
        <v>540.00507567</v>
      </c>
      <c r="R139" s="107">
        <v>505.52194328000002</v>
      </c>
      <c r="S139" s="107">
        <v>576.84040349999998</v>
      </c>
      <c r="T139" s="107">
        <v>1.104413E-88</v>
      </c>
      <c r="U139" s="108">
        <v>596.43564356000002</v>
      </c>
      <c r="V139" s="107">
        <v>567.06061492000003</v>
      </c>
      <c r="W139" s="107">
        <v>627.33236545</v>
      </c>
      <c r="X139" s="107">
        <v>1.9585033715</v>
      </c>
      <c r="Y139" s="107">
        <v>1.8334391191999999</v>
      </c>
      <c r="Z139" s="107">
        <v>2.0920986227</v>
      </c>
      <c r="AA139" s="106">
        <v>1588</v>
      </c>
      <c r="AB139" s="106">
        <v>2537</v>
      </c>
      <c r="AC139" s="101">
        <v>553.70920460000002</v>
      </c>
      <c r="AD139" s="107">
        <v>518.58506241999999</v>
      </c>
      <c r="AE139" s="107">
        <v>591.21233039000003</v>
      </c>
      <c r="AF139" s="107">
        <v>1.2997699999999999E-101</v>
      </c>
      <c r="AG139" s="108">
        <v>625.93614505000005</v>
      </c>
      <c r="AH139" s="107">
        <v>595.89499870999998</v>
      </c>
      <c r="AI139" s="107">
        <v>657.49177041999997</v>
      </c>
      <c r="AJ139" s="107">
        <v>2.0454086920000001</v>
      </c>
      <c r="AK139" s="107">
        <v>1.9156596737</v>
      </c>
      <c r="AL139" s="107">
        <v>2.1839457054000002</v>
      </c>
      <c r="AM139" s="107">
        <v>0.55869061139999998</v>
      </c>
      <c r="AN139" s="107">
        <v>1.025377778</v>
      </c>
      <c r="AO139" s="107">
        <v>0.94276966559999997</v>
      </c>
      <c r="AP139" s="107">
        <v>1.115224244</v>
      </c>
      <c r="AQ139" s="107">
        <v>7.1160229999999996E-48</v>
      </c>
      <c r="AR139" s="107">
        <v>2.1292697131999998</v>
      </c>
      <c r="AS139" s="107">
        <v>1.9229814542999999</v>
      </c>
      <c r="AT139" s="107">
        <v>2.3576875904999999</v>
      </c>
      <c r="AU139" s="105">
        <v>1</v>
      </c>
      <c r="AV139" s="105">
        <v>2</v>
      </c>
      <c r="AW139" s="105">
        <v>3</v>
      </c>
      <c r="AX139" s="105" t="s">
        <v>227</v>
      </c>
      <c r="AY139" s="105" t="s">
        <v>28</v>
      </c>
      <c r="AZ139" s="105" t="s">
        <v>28</v>
      </c>
      <c r="BA139" s="105" t="s">
        <v>28</v>
      </c>
      <c r="BB139" s="105" t="s">
        <v>28</v>
      </c>
      <c r="BC139" s="103" t="s">
        <v>229</v>
      </c>
      <c r="BD139" s="104">
        <v>656</v>
      </c>
      <c r="BE139" s="104">
        <v>1506</v>
      </c>
      <c r="BF139" s="104">
        <v>1588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N22" sqref="N22"/>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435</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439</v>
      </c>
      <c r="BN6" s="6"/>
      <c r="BO6" s="6"/>
      <c r="BP6" s="6"/>
      <c r="BQ6" s="6"/>
      <c r="BR6" s="11"/>
      <c r="BS6" s="11"/>
      <c r="BT6" s="11"/>
      <c r="BU6" s="11"/>
    </row>
    <row r="7" spans="1:77" x14ac:dyDescent="0.3">
      <c r="A7" s="8" t="s">
        <v>37</v>
      </c>
      <c r="B7" s="99" t="s">
        <v>1</v>
      </c>
      <c r="C7" s="99" t="s">
        <v>2</v>
      </c>
      <c r="D7" s="113" t="s">
        <v>3</v>
      </c>
      <c r="E7" s="100" t="s">
        <v>4</v>
      </c>
      <c r="F7" s="100" t="s">
        <v>5</v>
      </c>
      <c r="G7" s="100" t="s">
        <v>6</v>
      </c>
      <c r="H7" s="102" t="s">
        <v>7</v>
      </c>
      <c r="I7" s="100" t="s">
        <v>155</v>
      </c>
      <c r="J7" s="100" t="s">
        <v>156</v>
      </c>
      <c r="K7" s="100" t="s">
        <v>8</v>
      </c>
      <c r="L7" s="100" t="s">
        <v>9</v>
      </c>
      <c r="M7" s="100" t="s">
        <v>10</v>
      </c>
      <c r="N7" s="100" t="s">
        <v>246</v>
      </c>
      <c r="O7" s="99" t="s">
        <v>247</v>
      </c>
      <c r="P7" s="99" t="s">
        <v>248</v>
      </c>
      <c r="Q7" s="99" t="s">
        <v>249</v>
      </c>
      <c r="R7" s="99" t="s">
        <v>250</v>
      </c>
      <c r="S7" s="99" t="s">
        <v>11</v>
      </c>
      <c r="T7" s="99" t="s">
        <v>12</v>
      </c>
      <c r="U7" s="113" t="s">
        <v>13</v>
      </c>
      <c r="V7" s="99" t="s">
        <v>14</v>
      </c>
      <c r="W7" s="99" t="s">
        <v>15</v>
      </c>
      <c r="X7" s="99" t="s">
        <v>16</v>
      </c>
      <c r="Y7" s="102" t="s">
        <v>17</v>
      </c>
      <c r="Z7" s="99" t="s">
        <v>157</v>
      </c>
      <c r="AA7" s="99" t="s">
        <v>158</v>
      </c>
      <c r="AB7" s="99" t="s">
        <v>18</v>
      </c>
      <c r="AC7" s="99" t="s">
        <v>19</v>
      </c>
      <c r="AD7" s="99" t="s">
        <v>20</v>
      </c>
      <c r="AE7" s="99" t="s">
        <v>251</v>
      </c>
      <c r="AF7" s="99" t="s">
        <v>252</v>
      </c>
      <c r="AG7" s="99" t="s">
        <v>253</v>
      </c>
      <c r="AH7" s="99" t="s">
        <v>254</v>
      </c>
      <c r="AI7" s="99" t="s">
        <v>255</v>
      </c>
      <c r="AJ7" s="99" t="s">
        <v>207</v>
      </c>
      <c r="AK7" s="99" t="s">
        <v>208</v>
      </c>
      <c r="AL7" s="113" t="s">
        <v>209</v>
      </c>
      <c r="AM7" s="99" t="s">
        <v>210</v>
      </c>
      <c r="AN7" s="99" t="s">
        <v>211</v>
      </c>
      <c r="AO7" s="99" t="s">
        <v>212</v>
      </c>
      <c r="AP7" s="102" t="s">
        <v>213</v>
      </c>
      <c r="AQ7" s="99" t="s">
        <v>214</v>
      </c>
      <c r="AR7" s="99" t="s">
        <v>215</v>
      </c>
      <c r="AS7" s="99" t="s">
        <v>216</v>
      </c>
      <c r="AT7" s="99" t="s">
        <v>217</v>
      </c>
      <c r="AU7" s="99" t="s">
        <v>218</v>
      </c>
      <c r="AV7" s="99" t="s">
        <v>256</v>
      </c>
      <c r="AW7" s="99" t="s">
        <v>257</v>
      </c>
      <c r="AX7" s="99" t="s">
        <v>258</v>
      </c>
      <c r="AY7" s="99" t="s">
        <v>259</v>
      </c>
      <c r="AZ7" s="99" t="s">
        <v>260</v>
      </c>
      <c r="BA7" s="99" t="s">
        <v>261</v>
      </c>
      <c r="BB7" s="99" t="s">
        <v>219</v>
      </c>
      <c r="BC7" s="99" t="s">
        <v>220</v>
      </c>
      <c r="BD7" s="99" t="s">
        <v>221</v>
      </c>
      <c r="BE7" s="99" t="s">
        <v>222</v>
      </c>
      <c r="BF7" s="99" t="s">
        <v>262</v>
      </c>
      <c r="BG7" s="99" t="s">
        <v>21</v>
      </c>
      <c r="BH7" s="99" t="s">
        <v>22</v>
      </c>
      <c r="BI7" s="99" t="s">
        <v>23</v>
      </c>
      <c r="BJ7" s="99" t="s">
        <v>24</v>
      </c>
      <c r="BK7" s="99" t="s">
        <v>159</v>
      </c>
      <c r="BL7" s="99" t="s">
        <v>160</v>
      </c>
      <c r="BM7" s="99" t="s">
        <v>223</v>
      </c>
      <c r="BN7" s="99" t="s">
        <v>263</v>
      </c>
      <c r="BO7" s="99" t="s">
        <v>264</v>
      </c>
      <c r="BP7" s="99" t="s">
        <v>265</v>
      </c>
      <c r="BQ7" s="99" t="s">
        <v>161</v>
      </c>
      <c r="BR7" s="100" t="s">
        <v>224</v>
      </c>
      <c r="BS7" s="100" t="s">
        <v>25</v>
      </c>
      <c r="BT7" s="100" t="s">
        <v>26</v>
      </c>
      <c r="BU7" s="100" t="s">
        <v>225</v>
      </c>
      <c r="BV7" s="103" t="s">
        <v>27</v>
      </c>
      <c r="BW7" s="104" t="s">
        <v>131</v>
      </c>
      <c r="BX7" s="104" t="s">
        <v>132</v>
      </c>
      <c r="BY7" s="104" t="s">
        <v>226</v>
      </c>
    </row>
    <row r="8" spans="1:77" x14ac:dyDescent="0.3">
      <c r="A8" t="s">
        <v>38</v>
      </c>
      <c r="B8" s="99">
        <v>1611</v>
      </c>
      <c r="C8" s="99">
        <v>7299</v>
      </c>
      <c r="D8" s="113">
        <v>215.35413785</v>
      </c>
      <c r="E8" s="100">
        <v>200.11151282</v>
      </c>
      <c r="F8" s="100">
        <v>231.75780362</v>
      </c>
      <c r="G8" s="100">
        <v>3.3266800000000002E-49</v>
      </c>
      <c r="H8" s="102">
        <v>220.71516646000001</v>
      </c>
      <c r="I8" s="100">
        <v>210.19622558</v>
      </c>
      <c r="J8" s="100">
        <v>231.76051125999999</v>
      </c>
      <c r="K8" s="100">
        <v>1.7371627356999999</v>
      </c>
      <c r="L8" s="100">
        <v>1.6142074933999999</v>
      </c>
      <c r="M8" s="100">
        <v>1.8694835594000001</v>
      </c>
      <c r="N8" s="100" t="s">
        <v>28</v>
      </c>
      <c r="O8" s="99" t="s">
        <v>28</v>
      </c>
      <c r="P8" s="99" t="s">
        <v>28</v>
      </c>
      <c r="Q8" s="99" t="s">
        <v>28</v>
      </c>
      <c r="R8" s="99" t="s">
        <v>28</v>
      </c>
      <c r="S8" s="99">
        <v>2970</v>
      </c>
      <c r="T8" s="99">
        <v>6611</v>
      </c>
      <c r="U8" s="113">
        <v>448.85369132</v>
      </c>
      <c r="V8" s="100">
        <v>420.86140920000003</v>
      </c>
      <c r="W8" s="100">
        <v>478.70779264999999</v>
      </c>
      <c r="X8" s="100">
        <v>2.3383999999999999E-49</v>
      </c>
      <c r="Y8" s="102">
        <v>449.25124792000003</v>
      </c>
      <c r="Z8" s="100">
        <v>433.38138972000002</v>
      </c>
      <c r="AA8" s="100">
        <v>465.70223951999998</v>
      </c>
      <c r="AB8" s="100">
        <v>1.6245162019999999</v>
      </c>
      <c r="AC8" s="100">
        <v>1.5232049803000001</v>
      </c>
      <c r="AD8" s="100">
        <v>1.7325658232000001</v>
      </c>
      <c r="AE8" s="99" t="s">
        <v>28</v>
      </c>
      <c r="AF8" s="99" t="s">
        <v>28</v>
      </c>
      <c r="AG8" s="99" t="s">
        <v>28</v>
      </c>
      <c r="AH8" s="99" t="s">
        <v>28</v>
      </c>
      <c r="AI8" s="99" t="s">
        <v>28</v>
      </c>
      <c r="AJ8" s="99">
        <v>2983</v>
      </c>
      <c r="AK8" s="99">
        <v>6554</v>
      </c>
      <c r="AL8" s="113">
        <v>438.99025831</v>
      </c>
      <c r="AM8" s="100">
        <v>411.74423094999997</v>
      </c>
      <c r="AN8" s="100">
        <v>468.03921561999999</v>
      </c>
      <c r="AO8" s="100">
        <v>1.7603669999999999E-49</v>
      </c>
      <c r="AP8" s="102">
        <v>455.14189807999998</v>
      </c>
      <c r="AQ8" s="100">
        <v>439.09839869000001</v>
      </c>
      <c r="AR8" s="100">
        <v>471.77158470000001</v>
      </c>
      <c r="AS8" s="100">
        <v>1.6216354769000001</v>
      </c>
      <c r="AT8" s="100">
        <v>1.5209883127999999</v>
      </c>
      <c r="AU8" s="100">
        <v>1.7289426867</v>
      </c>
      <c r="AV8" s="99" t="s">
        <v>28</v>
      </c>
      <c r="AW8" s="99" t="s">
        <v>28</v>
      </c>
      <c r="AX8" s="99" t="s">
        <v>28</v>
      </c>
      <c r="AY8" s="99" t="s">
        <v>28</v>
      </c>
      <c r="AZ8" s="99" t="s">
        <v>28</v>
      </c>
      <c r="BA8" s="99" t="s">
        <v>28</v>
      </c>
      <c r="BB8" s="99" t="s">
        <v>28</v>
      </c>
      <c r="BC8" s="99" t="s">
        <v>28</v>
      </c>
      <c r="BD8" s="99" t="s">
        <v>28</v>
      </c>
      <c r="BE8" s="99" t="s">
        <v>28</v>
      </c>
      <c r="BF8" s="99" t="s">
        <v>28</v>
      </c>
      <c r="BG8" s="99" t="s">
        <v>28</v>
      </c>
      <c r="BH8" s="99" t="s">
        <v>28</v>
      </c>
      <c r="BI8" s="99" t="s">
        <v>28</v>
      </c>
      <c r="BJ8" s="99" t="s">
        <v>28</v>
      </c>
      <c r="BK8" s="99">
        <v>1</v>
      </c>
      <c r="BL8" s="99">
        <v>2</v>
      </c>
      <c r="BM8" s="99">
        <v>3</v>
      </c>
      <c r="BN8" s="99" t="s">
        <v>28</v>
      </c>
      <c r="BO8" s="99" t="s">
        <v>28</v>
      </c>
      <c r="BP8" s="99" t="s">
        <v>28</v>
      </c>
      <c r="BQ8" s="99" t="s">
        <v>28</v>
      </c>
      <c r="BR8" s="100" t="s">
        <v>28</v>
      </c>
      <c r="BS8" s="100" t="s">
        <v>28</v>
      </c>
      <c r="BT8" s="100" t="s">
        <v>28</v>
      </c>
      <c r="BU8" s="100" t="s">
        <v>28</v>
      </c>
      <c r="BV8" s="111" t="s">
        <v>266</v>
      </c>
      <c r="BW8" s="112">
        <v>1611</v>
      </c>
      <c r="BX8" s="112">
        <v>2970</v>
      </c>
      <c r="BY8" s="112">
        <v>2983</v>
      </c>
    </row>
    <row r="9" spans="1:77" x14ac:dyDescent="0.3">
      <c r="A9" t="s">
        <v>39</v>
      </c>
      <c r="B9" s="99">
        <v>10847</v>
      </c>
      <c r="C9" s="99">
        <v>37898</v>
      </c>
      <c r="D9" s="113">
        <v>287.56715641</v>
      </c>
      <c r="E9" s="100">
        <v>271.93731410999999</v>
      </c>
      <c r="F9" s="100">
        <v>304.09533799000002</v>
      </c>
      <c r="G9" s="100">
        <v>2.1398499999999999E-191</v>
      </c>
      <c r="H9" s="102">
        <v>286.21563142999997</v>
      </c>
      <c r="I9" s="100">
        <v>280.87974515000002</v>
      </c>
      <c r="J9" s="100">
        <v>291.65288379999998</v>
      </c>
      <c r="K9" s="100">
        <v>2.319671928</v>
      </c>
      <c r="L9" s="100">
        <v>2.1935931820999999</v>
      </c>
      <c r="M9" s="100">
        <v>2.4529971634000001</v>
      </c>
      <c r="N9" s="100" t="s">
        <v>40</v>
      </c>
      <c r="O9" s="100">
        <v>0.57551417270000005</v>
      </c>
      <c r="P9" s="100">
        <v>0.54877565890000002</v>
      </c>
      <c r="Q9" s="100">
        <v>0.60355549220000004</v>
      </c>
      <c r="R9" s="107">
        <v>1.10157E-114</v>
      </c>
      <c r="S9" s="99">
        <v>27164</v>
      </c>
      <c r="T9" s="99">
        <v>40771</v>
      </c>
      <c r="U9" s="113">
        <v>662.30735236999999</v>
      </c>
      <c r="V9" s="100">
        <v>628.40337019000003</v>
      </c>
      <c r="W9" s="100">
        <v>698.04054180000003</v>
      </c>
      <c r="X9" s="100">
        <v>3.12584E-233</v>
      </c>
      <c r="Y9" s="102">
        <v>666.25787937999996</v>
      </c>
      <c r="Z9" s="100">
        <v>658.38173162999999</v>
      </c>
      <c r="AA9" s="100">
        <v>674.22824860000003</v>
      </c>
      <c r="AB9" s="100">
        <v>2.3970595440000002</v>
      </c>
      <c r="AC9" s="100">
        <v>2.2743523691999998</v>
      </c>
      <c r="AD9" s="100">
        <v>2.5263870872999998</v>
      </c>
      <c r="AE9" s="99" t="s">
        <v>46</v>
      </c>
      <c r="AF9" s="100">
        <v>0.56293629840000003</v>
      </c>
      <c r="AG9" s="100">
        <v>0.5393728887</v>
      </c>
      <c r="AH9" s="100">
        <v>0.58752911529999996</v>
      </c>
      <c r="AI9" s="107">
        <v>7.1392599999999997E-153</v>
      </c>
      <c r="AJ9" s="99">
        <v>34504</v>
      </c>
      <c r="AK9" s="99">
        <v>52558</v>
      </c>
      <c r="AL9" s="113">
        <v>625.02399049999997</v>
      </c>
      <c r="AM9" s="100">
        <v>593.50492006000002</v>
      </c>
      <c r="AN9" s="100">
        <v>658.21693384000002</v>
      </c>
      <c r="AO9" s="100">
        <v>1.8739199999999999E-220</v>
      </c>
      <c r="AP9" s="102">
        <v>656.49377830000003</v>
      </c>
      <c r="AQ9" s="100">
        <v>649.60321426999997</v>
      </c>
      <c r="AR9" s="100">
        <v>663.45743290999997</v>
      </c>
      <c r="AS9" s="100">
        <v>2.3088463986000001</v>
      </c>
      <c r="AT9" s="100">
        <v>2.1924145601</v>
      </c>
      <c r="AU9" s="100">
        <v>2.4314615442999998</v>
      </c>
      <c r="AV9" s="99" t="s">
        <v>241</v>
      </c>
      <c r="AW9" s="100">
        <v>0.66037977800000003</v>
      </c>
      <c r="AX9" s="100">
        <v>0.63347370260000002</v>
      </c>
      <c r="AY9" s="100">
        <v>0.6884286583</v>
      </c>
      <c r="AZ9" s="107">
        <v>4.0211169999999997E-85</v>
      </c>
      <c r="BA9" s="100" t="s">
        <v>242</v>
      </c>
      <c r="BB9" s="100">
        <v>1.5053579E-7</v>
      </c>
      <c r="BC9" s="100">
        <v>1.6143717098000001</v>
      </c>
      <c r="BD9" s="100">
        <v>1.3501388909000001</v>
      </c>
      <c r="BE9" s="100">
        <v>1.9303169732000001</v>
      </c>
      <c r="BF9" s="99" t="s">
        <v>239</v>
      </c>
      <c r="BG9" s="100">
        <v>0.49763197059999997</v>
      </c>
      <c r="BH9" s="100">
        <v>0.93585742449999998</v>
      </c>
      <c r="BI9" s="100">
        <v>0.77269773480000004</v>
      </c>
      <c r="BJ9" s="100">
        <v>1.1334692462</v>
      </c>
      <c r="BK9" s="99">
        <v>1</v>
      </c>
      <c r="BL9" s="99">
        <v>2</v>
      </c>
      <c r="BM9" s="99">
        <v>3</v>
      </c>
      <c r="BN9" s="99" t="s">
        <v>268</v>
      </c>
      <c r="BO9" s="99" t="s">
        <v>268</v>
      </c>
      <c r="BP9" s="99" t="s">
        <v>268</v>
      </c>
      <c r="BQ9" s="99" t="s">
        <v>28</v>
      </c>
      <c r="BR9" s="100" t="s">
        <v>228</v>
      </c>
      <c r="BS9" s="100" t="s">
        <v>28</v>
      </c>
      <c r="BT9" s="100" t="s">
        <v>28</v>
      </c>
      <c r="BU9" s="100" t="s">
        <v>28</v>
      </c>
      <c r="BV9" s="111" t="s">
        <v>266</v>
      </c>
      <c r="BW9" s="112">
        <v>10847</v>
      </c>
      <c r="BX9" s="112">
        <v>27164</v>
      </c>
      <c r="BY9" s="112">
        <v>34504</v>
      </c>
    </row>
    <row r="10" spans="1:77" x14ac:dyDescent="0.3">
      <c r="A10" t="s">
        <v>31</v>
      </c>
      <c r="B10" s="99">
        <v>10091</v>
      </c>
      <c r="C10" s="99">
        <v>47626</v>
      </c>
      <c r="D10" s="113">
        <v>210.42447430999999</v>
      </c>
      <c r="E10" s="100">
        <v>198.94799141999999</v>
      </c>
      <c r="F10" s="100">
        <v>222.56298781000001</v>
      </c>
      <c r="G10" s="100">
        <v>2.4625320000000002E-76</v>
      </c>
      <c r="H10" s="102">
        <v>211.88006551000001</v>
      </c>
      <c r="I10" s="100">
        <v>207.78612808</v>
      </c>
      <c r="J10" s="100">
        <v>216.05466436</v>
      </c>
      <c r="K10" s="100">
        <v>1.6973974083000001</v>
      </c>
      <c r="L10" s="100">
        <v>1.6048219017000001</v>
      </c>
      <c r="M10" s="100">
        <v>1.7953132112000001</v>
      </c>
      <c r="N10" s="100" t="s">
        <v>28</v>
      </c>
      <c r="O10" s="100" t="s">
        <v>28</v>
      </c>
      <c r="P10" s="100" t="s">
        <v>28</v>
      </c>
      <c r="Q10" s="100" t="s">
        <v>28</v>
      </c>
      <c r="R10" s="107" t="s">
        <v>28</v>
      </c>
      <c r="S10" s="99">
        <v>29751</v>
      </c>
      <c r="T10" s="99">
        <v>48500</v>
      </c>
      <c r="U10" s="113">
        <v>608.16509590999999</v>
      </c>
      <c r="V10" s="100">
        <v>577.13258583000004</v>
      </c>
      <c r="W10" s="100">
        <v>640.86622893000003</v>
      </c>
      <c r="X10" s="100">
        <v>1.39171E-191</v>
      </c>
      <c r="Y10" s="102">
        <v>613.42268041</v>
      </c>
      <c r="Z10" s="100">
        <v>606.49174256000003</v>
      </c>
      <c r="AA10" s="100">
        <v>620.43282445</v>
      </c>
      <c r="AB10" s="100">
        <v>2.2011048832000002</v>
      </c>
      <c r="AC10" s="100">
        <v>2.0887902996999999</v>
      </c>
      <c r="AD10" s="100">
        <v>2.3194586396000001</v>
      </c>
      <c r="AE10" s="99" t="s">
        <v>28</v>
      </c>
      <c r="AF10" s="100" t="s">
        <v>28</v>
      </c>
      <c r="AG10" s="100" t="s">
        <v>28</v>
      </c>
      <c r="AH10" s="100" t="s">
        <v>28</v>
      </c>
      <c r="AI10" s="107" t="s">
        <v>28</v>
      </c>
      <c r="AJ10" s="99">
        <v>31000</v>
      </c>
      <c r="AK10" s="99">
        <v>44527</v>
      </c>
      <c r="AL10" s="113">
        <v>697.45731632000002</v>
      </c>
      <c r="AM10" s="100">
        <v>661.96244766999996</v>
      </c>
      <c r="AN10" s="100">
        <v>734.85544353</v>
      </c>
      <c r="AO10" s="100">
        <v>3.1475599999999999E-276</v>
      </c>
      <c r="AP10" s="102">
        <v>696.20679587999996</v>
      </c>
      <c r="AQ10" s="100">
        <v>688.49970473999997</v>
      </c>
      <c r="AR10" s="100">
        <v>704.00016047999998</v>
      </c>
      <c r="AS10" s="100">
        <v>2.5764160055000001</v>
      </c>
      <c r="AT10" s="100">
        <v>2.4452975189999999</v>
      </c>
      <c r="AU10" s="100">
        <v>2.7145651528000001</v>
      </c>
      <c r="AV10" s="99" t="s">
        <v>28</v>
      </c>
      <c r="AW10" s="100" t="s">
        <v>28</v>
      </c>
      <c r="AX10" s="100" t="s">
        <v>28</v>
      </c>
      <c r="AY10" s="100" t="s">
        <v>28</v>
      </c>
      <c r="AZ10" s="107" t="s">
        <v>28</v>
      </c>
      <c r="BA10" s="100" t="s">
        <v>28</v>
      </c>
      <c r="BB10" s="100" t="s">
        <v>28</v>
      </c>
      <c r="BC10" s="100" t="s">
        <v>28</v>
      </c>
      <c r="BD10" s="100" t="s">
        <v>28</v>
      </c>
      <c r="BE10" s="100" t="s">
        <v>28</v>
      </c>
      <c r="BF10" s="99" t="s">
        <v>28</v>
      </c>
      <c r="BG10" s="100" t="s">
        <v>28</v>
      </c>
      <c r="BH10" s="100" t="s">
        <v>28</v>
      </c>
      <c r="BI10" s="100" t="s">
        <v>28</v>
      </c>
      <c r="BJ10" s="100" t="s">
        <v>28</v>
      </c>
      <c r="BK10" s="99">
        <v>1</v>
      </c>
      <c r="BL10" s="99">
        <v>2</v>
      </c>
      <c r="BM10" s="99">
        <v>3</v>
      </c>
      <c r="BN10" s="99" t="s">
        <v>28</v>
      </c>
      <c r="BO10" s="99" t="s">
        <v>28</v>
      </c>
      <c r="BP10" s="99" t="s">
        <v>28</v>
      </c>
      <c r="BQ10" s="99" t="s">
        <v>28</v>
      </c>
      <c r="BR10" s="100" t="s">
        <v>28</v>
      </c>
      <c r="BS10" s="100" t="s">
        <v>28</v>
      </c>
      <c r="BT10" s="100" t="s">
        <v>28</v>
      </c>
      <c r="BU10" s="100" t="s">
        <v>28</v>
      </c>
      <c r="BV10" s="111" t="s">
        <v>266</v>
      </c>
      <c r="BW10" s="112">
        <v>10091</v>
      </c>
      <c r="BX10" s="112">
        <v>29751</v>
      </c>
      <c r="BY10" s="112">
        <v>31000</v>
      </c>
    </row>
    <row r="11" spans="1:77" x14ac:dyDescent="0.3">
      <c r="A11" t="s">
        <v>32</v>
      </c>
      <c r="B11" s="99">
        <v>9194</v>
      </c>
      <c r="C11" s="99">
        <v>50550</v>
      </c>
      <c r="D11" s="113">
        <v>182.06383575000001</v>
      </c>
      <c r="E11" s="100">
        <v>172.01595057</v>
      </c>
      <c r="F11" s="100">
        <v>192.69864322999999</v>
      </c>
      <c r="G11" s="100">
        <v>3.516064E-40</v>
      </c>
      <c r="H11" s="102">
        <v>181.87932739999999</v>
      </c>
      <c r="I11" s="100">
        <v>178.19932502</v>
      </c>
      <c r="J11" s="100">
        <v>185.63532566999999</v>
      </c>
      <c r="K11" s="100">
        <v>1.4686251871</v>
      </c>
      <c r="L11" s="100">
        <v>1.3875735208</v>
      </c>
      <c r="M11" s="100">
        <v>1.5544112855000001</v>
      </c>
      <c r="N11" s="100" t="s">
        <v>28</v>
      </c>
      <c r="O11" s="100" t="s">
        <v>28</v>
      </c>
      <c r="P11" s="100" t="s">
        <v>28</v>
      </c>
      <c r="Q11" s="100" t="s">
        <v>28</v>
      </c>
      <c r="R11" s="107" t="s">
        <v>28</v>
      </c>
      <c r="S11" s="99">
        <v>27457</v>
      </c>
      <c r="T11" s="99">
        <v>50329</v>
      </c>
      <c r="U11" s="113">
        <v>534.55201853999995</v>
      </c>
      <c r="V11" s="100">
        <v>507.23062304000001</v>
      </c>
      <c r="W11" s="100">
        <v>563.34504965999997</v>
      </c>
      <c r="X11" s="100">
        <v>3.2821100000000001E-134</v>
      </c>
      <c r="Y11" s="102">
        <v>545.55027915999995</v>
      </c>
      <c r="Z11" s="100">
        <v>539.13537185999996</v>
      </c>
      <c r="AA11" s="100">
        <v>552.04151430000002</v>
      </c>
      <c r="AB11" s="100">
        <v>1.9346803462</v>
      </c>
      <c r="AC11" s="100">
        <v>1.8357972346</v>
      </c>
      <c r="AD11" s="100">
        <v>2.0388896831999999</v>
      </c>
      <c r="AE11" s="99" t="s">
        <v>28</v>
      </c>
      <c r="AF11" s="100" t="s">
        <v>28</v>
      </c>
      <c r="AG11" s="100" t="s">
        <v>28</v>
      </c>
      <c r="AH11" s="100" t="s">
        <v>28</v>
      </c>
      <c r="AI11" s="107" t="s">
        <v>28</v>
      </c>
      <c r="AJ11" s="99">
        <v>30050</v>
      </c>
      <c r="AK11" s="99">
        <v>51463</v>
      </c>
      <c r="AL11" s="113">
        <v>575.66381497999998</v>
      </c>
      <c r="AM11" s="100">
        <v>546.36632362</v>
      </c>
      <c r="AN11" s="100">
        <v>606.53230911000003</v>
      </c>
      <c r="AO11" s="100">
        <v>2.5917199999999999E-176</v>
      </c>
      <c r="AP11" s="102">
        <v>583.91465713000002</v>
      </c>
      <c r="AQ11" s="100">
        <v>577.34984381000004</v>
      </c>
      <c r="AR11" s="100">
        <v>590.55411631000004</v>
      </c>
      <c r="AS11" s="100">
        <v>2.126509296</v>
      </c>
      <c r="AT11" s="100">
        <v>2.0182839982999998</v>
      </c>
      <c r="AU11" s="100">
        <v>2.2405378973999999</v>
      </c>
      <c r="AV11" s="99" t="s">
        <v>28</v>
      </c>
      <c r="AW11" s="100" t="s">
        <v>28</v>
      </c>
      <c r="AX11" s="100" t="s">
        <v>28</v>
      </c>
      <c r="AY11" s="100" t="s">
        <v>28</v>
      </c>
      <c r="AZ11" s="107" t="s">
        <v>28</v>
      </c>
      <c r="BA11" s="100" t="s">
        <v>28</v>
      </c>
      <c r="BB11" s="100" t="s">
        <v>28</v>
      </c>
      <c r="BC11" s="100" t="s">
        <v>28</v>
      </c>
      <c r="BD11" s="100" t="s">
        <v>28</v>
      </c>
      <c r="BE11" s="100" t="s">
        <v>28</v>
      </c>
      <c r="BF11" s="99" t="s">
        <v>28</v>
      </c>
      <c r="BG11" s="100" t="s">
        <v>28</v>
      </c>
      <c r="BH11" s="100" t="s">
        <v>28</v>
      </c>
      <c r="BI11" s="100" t="s">
        <v>28</v>
      </c>
      <c r="BJ11" s="100" t="s">
        <v>28</v>
      </c>
      <c r="BK11" s="99">
        <v>1</v>
      </c>
      <c r="BL11" s="99">
        <v>2</v>
      </c>
      <c r="BM11" s="99">
        <v>3</v>
      </c>
      <c r="BN11" s="99" t="s">
        <v>28</v>
      </c>
      <c r="BO11" s="99" t="s">
        <v>28</v>
      </c>
      <c r="BP11" s="99" t="s">
        <v>28</v>
      </c>
      <c r="BQ11" s="99" t="s">
        <v>28</v>
      </c>
      <c r="BR11" s="100" t="s">
        <v>28</v>
      </c>
      <c r="BS11" s="100" t="s">
        <v>28</v>
      </c>
      <c r="BT11" s="100" t="s">
        <v>28</v>
      </c>
      <c r="BU11" s="100" t="s">
        <v>28</v>
      </c>
      <c r="BV11" s="111" t="s">
        <v>266</v>
      </c>
      <c r="BW11" s="112">
        <v>9194</v>
      </c>
      <c r="BX11" s="112">
        <v>27457</v>
      </c>
      <c r="BY11" s="112">
        <v>30050</v>
      </c>
    </row>
    <row r="12" spans="1:77" x14ac:dyDescent="0.3">
      <c r="A12" t="s">
        <v>33</v>
      </c>
      <c r="B12" s="99">
        <v>7809</v>
      </c>
      <c r="C12" s="99">
        <v>42351</v>
      </c>
      <c r="D12" s="113">
        <v>192.66423705</v>
      </c>
      <c r="E12" s="100">
        <v>181.80533581</v>
      </c>
      <c r="F12" s="100">
        <v>204.17172067000001</v>
      </c>
      <c r="G12" s="100">
        <v>3.4714699999999998E-50</v>
      </c>
      <c r="H12" s="102">
        <v>184.38761776999999</v>
      </c>
      <c r="I12" s="100">
        <v>180.3430247</v>
      </c>
      <c r="J12" s="100">
        <v>188.52291982</v>
      </c>
      <c r="K12" s="100">
        <v>1.5541337467</v>
      </c>
      <c r="L12" s="100">
        <v>1.466539987</v>
      </c>
      <c r="M12" s="100">
        <v>1.6469593219000001</v>
      </c>
      <c r="N12" s="100" t="s">
        <v>28</v>
      </c>
      <c r="O12" s="100" t="s">
        <v>28</v>
      </c>
      <c r="P12" s="100" t="s">
        <v>28</v>
      </c>
      <c r="Q12" s="100" t="s">
        <v>28</v>
      </c>
      <c r="R12" s="107" t="s">
        <v>28</v>
      </c>
      <c r="S12" s="99">
        <v>22514</v>
      </c>
      <c r="T12" s="99">
        <v>48457</v>
      </c>
      <c r="U12" s="113">
        <v>473.03282901</v>
      </c>
      <c r="V12" s="100">
        <v>448.41722049999998</v>
      </c>
      <c r="W12" s="100">
        <v>498.99969735000002</v>
      </c>
      <c r="X12" s="100">
        <v>1.4637769999999999E-86</v>
      </c>
      <c r="Y12" s="102">
        <v>464.61811503000001</v>
      </c>
      <c r="Z12" s="100">
        <v>458.58857017999998</v>
      </c>
      <c r="AA12" s="100">
        <v>470.72693663000001</v>
      </c>
      <c r="AB12" s="100">
        <v>1.7120266797000001</v>
      </c>
      <c r="AC12" s="100">
        <v>1.6229365026</v>
      </c>
      <c r="AD12" s="100">
        <v>1.8060074114</v>
      </c>
      <c r="AE12" s="99" t="s">
        <v>28</v>
      </c>
      <c r="AF12" s="100" t="s">
        <v>28</v>
      </c>
      <c r="AG12" s="100" t="s">
        <v>28</v>
      </c>
      <c r="AH12" s="100" t="s">
        <v>28</v>
      </c>
      <c r="AI12" s="107" t="s">
        <v>28</v>
      </c>
      <c r="AJ12" s="99">
        <v>25058</v>
      </c>
      <c r="AK12" s="99">
        <v>51048</v>
      </c>
      <c r="AL12" s="113">
        <v>500.56981350000001</v>
      </c>
      <c r="AM12" s="100">
        <v>474.82263657999999</v>
      </c>
      <c r="AN12" s="100">
        <v>527.71312673</v>
      </c>
      <c r="AO12" s="100">
        <v>3.2030800000000001E-115</v>
      </c>
      <c r="AP12" s="102">
        <v>490.87133677999998</v>
      </c>
      <c r="AQ12" s="100">
        <v>484.83106170000002</v>
      </c>
      <c r="AR12" s="100">
        <v>496.98686472000003</v>
      </c>
      <c r="AS12" s="100">
        <v>1.8491111200999999</v>
      </c>
      <c r="AT12" s="100">
        <v>1.7540007281000001</v>
      </c>
      <c r="AU12" s="100">
        <v>1.9493788568999999</v>
      </c>
      <c r="AV12" s="99" t="s">
        <v>28</v>
      </c>
      <c r="AW12" s="100" t="s">
        <v>28</v>
      </c>
      <c r="AX12" s="100" t="s">
        <v>28</v>
      </c>
      <c r="AY12" s="100" t="s">
        <v>28</v>
      </c>
      <c r="AZ12" s="107" t="s">
        <v>28</v>
      </c>
      <c r="BA12" s="100" t="s">
        <v>28</v>
      </c>
      <c r="BB12" s="100" t="s">
        <v>28</v>
      </c>
      <c r="BC12" s="100" t="s">
        <v>28</v>
      </c>
      <c r="BD12" s="100" t="s">
        <v>28</v>
      </c>
      <c r="BE12" s="100" t="s">
        <v>28</v>
      </c>
      <c r="BF12" s="99" t="s">
        <v>28</v>
      </c>
      <c r="BG12" s="100" t="s">
        <v>28</v>
      </c>
      <c r="BH12" s="100" t="s">
        <v>28</v>
      </c>
      <c r="BI12" s="100" t="s">
        <v>28</v>
      </c>
      <c r="BJ12" s="100" t="s">
        <v>28</v>
      </c>
      <c r="BK12" s="99">
        <v>1</v>
      </c>
      <c r="BL12" s="99">
        <v>2</v>
      </c>
      <c r="BM12" s="99">
        <v>3</v>
      </c>
      <c r="BN12" s="99" t="s">
        <v>28</v>
      </c>
      <c r="BO12" s="99" t="s">
        <v>28</v>
      </c>
      <c r="BP12" s="99" t="s">
        <v>28</v>
      </c>
      <c r="BQ12" s="99" t="s">
        <v>28</v>
      </c>
      <c r="BR12" s="100" t="s">
        <v>28</v>
      </c>
      <c r="BS12" s="100" t="s">
        <v>28</v>
      </c>
      <c r="BT12" s="100" t="s">
        <v>28</v>
      </c>
      <c r="BU12" s="100" t="s">
        <v>28</v>
      </c>
      <c r="BV12" s="111" t="s">
        <v>266</v>
      </c>
      <c r="BW12" s="112">
        <v>7809</v>
      </c>
      <c r="BX12" s="112">
        <v>22514</v>
      </c>
      <c r="BY12" s="112">
        <v>25058</v>
      </c>
    </row>
    <row r="13" spans="1:77" x14ac:dyDescent="0.3">
      <c r="A13" t="s">
        <v>41</v>
      </c>
      <c r="B13" s="99">
        <v>5154</v>
      </c>
      <c r="C13" s="99">
        <v>45116</v>
      </c>
      <c r="D13" s="113">
        <v>131.2111946</v>
      </c>
      <c r="E13" s="100">
        <v>123.42975901</v>
      </c>
      <c r="F13" s="100">
        <v>139.48319859</v>
      </c>
      <c r="G13" s="100">
        <v>6.8722899399999995E-2</v>
      </c>
      <c r="H13" s="102">
        <v>114.23885095999999</v>
      </c>
      <c r="I13" s="100">
        <v>111.16222361</v>
      </c>
      <c r="J13" s="100">
        <v>117.40062987</v>
      </c>
      <c r="K13" s="100">
        <v>1.0584203305</v>
      </c>
      <c r="L13" s="100">
        <v>0.99565107019999999</v>
      </c>
      <c r="M13" s="100">
        <v>1.1251467803999999</v>
      </c>
      <c r="N13" s="100" t="s">
        <v>28</v>
      </c>
      <c r="O13" s="100" t="s">
        <v>28</v>
      </c>
      <c r="P13" s="100" t="s">
        <v>28</v>
      </c>
      <c r="Q13" s="100" t="s">
        <v>28</v>
      </c>
      <c r="R13" s="107" t="s">
        <v>28</v>
      </c>
      <c r="S13" s="99">
        <v>13709</v>
      </c>
      <c r="T13" s="99">
        <v>49023</v>
      </c>
      <c r="U13" s="113">
        <v>317.18567155</v>
      </c>
      <c r="V13" s="100">
        <v>299.94107855999999</v>
      </c>
      <c r="W13" s="100">
        <v>335.42171256</v>
      </c>
      <c r="X13" s="100">
        <v>1.3085202000000001E-6</v>
      </c>
      <c r="Y13" s="102">
        <v>279.64424861999998</v>
      </c>
      <c r="Z13" s="100">
        <v>275.00207684999998</v>
      </c>
      <c r="AA13" s="100">
        <v>284.36478254999997</v>
      </c>
      <c r="AB13" s="100">
        <v>1.1479759941000001</v>
      </c>
      <c r="AC13" s="100">
        <v>1.0855634056000001</v>
      </c>
      <c r="AD13" s="100">
        <v>1.2139768862</v>
      </c>
      <c r="AE13" s="99" t="s">
        <v>28</v>
      </c>
      <c r="AF13" s="100" t="s">
        <v>28</v>
      </c>
      <c r="AG13" s="100" t="s">
        <v>28</v>
      </c>
      <c r="AH13" s="100" t="s">
        <v>28</v>
      </c>
      <c r="AI13" s="107" t="s">
        <v>28</v>
      </c>
      <c r="AJ13" s="99">
        <v>19176</v>
      </c>
      <c r="AK13" s="99">
        <v>53132</v>
      </c>
      <c r="AL13" s="113">
        <v>395.92582037</v>
      </c>
      <c r="AM13" s="100">
        <v>374.97423664000002</v>
      </c>
      <c r="AN13" s="100">
        <v>418.04806816000001</v>
      </c>
      <c r="AO13" s="100">
        <v>9.4433730000000007E-43</v>
      </c>
      <c r="AP13" s="102">
        <v>360.91244447999998</v>
      </c>
      <c r="AQ13" s="100">
        <v>355.84018886000001</v>
      </c>
      <c r="AR13" s="100">
        <v>366.05700159000003</v>
      </c>
      <c r="AS13" s="100">
        <v>1.4625549072999999</v>
      </c>
      <c r="AT13" s="100">
        <v>1.3851594962</v>
      </c>
      <c r="AU13" s="100">
        <v>1.5442747659</v>
      </c>
      <c r="AV13" s="99" t="s">
        <v>28</v>
      </c>
      <c r="AW13" s="100" t="s">
        <v>28</v>
      </c>
      <c r="AX13" s="100" t="s">
        <v>28</v>
      </c>
      <c r="AY13" s="100" t="s">
        <v>28</v>
      </c>
      <c r="AZ13" s="107" t="s">
        <v>28</v>
      </c>
      <c r="BA13" s="100" t="s">
        <v>28</v>
      </c>
      <c r="BB13" s="100" t="s">
        <v>28</v>
      </c>
      <c r="BC13" s="100" t="s">
        <v>28</v>
      </c>
      <c r="BD13" s="100" t="s">
        <v>28</v>
      </c>
      <c r="BE13" s="100" t="s">
        <v>28</v>
      </c>
      <c r="BF13" s="99" t="s">
        <v>28</v>
      </c>
      <c r="BG13" s="100" t="s">
        <v>28</v>
      </c>
      <c r="BH13" s="100" t="s">
        <v>28</v>
      </c>
      <c r="BI13" s="100" t="s">
        <v>28</v>
      </c>
      <c r="BJ13" s="100" t="s">
        <v>28</v>
      </c>
      <c r="BK13" s="99" t="s">
        <v>28</v>
      </c>
      <c r="BL13" s="99">
        <v>2</v>
      </c>
      <c r="BM13" s="99">
        <v>3</v>
      </c>
      <c r="BN13" s="99" t="s">
        <v>28</v>
      </c>
      <c r="BO13" s="99" t="s">
        <v>28</v>
      </c>
      <c r="BP13" s="99" t="s">
        <v>28</v>
      </c>
      <c r="BQ13" s="99" t="s">
        <v>28</v>
      </c>
      <c r="BR13" s="100" t="s">
        <v>28</v>
      </c>
      <c r="BS13" s="100" t="s">
        <v>28</v>
      </c>
      <c r="BT13" s="100" t="s">
        <v>28</v>
      </c>
      <c r="BU13" s="100" t="s">
        <v>28</v>
      </c>
      <c r="BV13" s="111" t="s">
        <v>436</v>
      </c>
      <c r="BW13" s="112">
        <v>5154</v>
      </c>
      <c r="BX13" s="112">
        <v>13709</v>
      </c>
      <c r="BY13" s="112">
        <v>19176</v>
      </c>
    </row>
    <row r="14" spans="1:77" x14ac:dyDescent="0.3">
      <c r="A14" t="s">
        <v>42</v>
      </c>
      <c r="B14" s="99">
        <v>7179</v>
      </c>
      <c r="C14" s="99">
        <v>66566</v>
      </c>
      <c r="D14" s="113">
        <v>109.82056272</v>
      </c>
      <c r="E14" s="100">
        <v>103.68339494</v>
      </c>
      <c r="F14" s="100">
        <v>116.32099821</v>
      </c>
      <c r="G14" s="100">
        <v>3.6235000000000001E-5</v>
      </c>
      <c r="H14" s="102">
        <v>107.84785024999999</v>
      </c>
      <c r="I14" s="100">
        <v>105.38173025</v>
      </c>
      <c r="J14" s="100">
        <v>110.37168185</v>
      </c>
      <c r="K14" s="100">
        <v>0.88587194599999997</v>
      </c>
      <c r="L14" s="100">
        <v>0.83636623750000005</v>
      </c>
      <c r="M14" s="100">
        <v>0.93830796800000005</v>
      </c>
      <c r="N14" s="100" t="s">
        <v>43</v>
      </c>
      <c r="O14" s="100">
        <v>0.54152558419999997</v>
      </c>
      <c r="P14" s="100">
        <v>0.51473917619999998</v>
      </c>
      <c r="Q14" s="100">
        <v>0.56970592470000003</v>
      </c>
      <c r="R14" s="107">
        <v>3.8275700000000002E-124</v>
      </c>
      <c r="S14" s="99">
        <v>12194</v>
      </c>
      <c r="T14" s="99">
        <v>69925</v>
      </c>
      <c r="U14" s="113">
        <v>177.35795884999999</v>
      </c>
      <c r="V14" s="100">
        <v>167.95616876</v>
      </c>
      <c r="W14" s="100">
        <v>187.28603896000001</v>
      </c>
      <c r="X14" s="100">
        <v>2.7370839999999998E-57</v>
      </c>
      <c r="Y14" s="102">
        <v>174.38684305000001</v>
      </c>
      <c r="Z14" s="100">
        <v>171.31894971</v>
      </c>
      <c r="AA14" s="100">
        <v>177.50967467000001</v>
      </c>
      <c r="AB14" s="100">
        <v>0.64190377239999996</v>
      </c>
      <c r="AC14" s="100">
        <v>0.60787629170000002</v>
      </c>
      <c r="AD14" s="100">
        <v>0.67783603120000002</v>
      </c>
      <c r="AE14" s="99" t="s">
        <v>47</v>
      </c>
      <c r="AF14" s="100">
        <v>0.54524048349999998</v>
      </c>
      <c r="AG14" s="100">
        <v>0.52045906509999995</v>
      </c>
      <c r="AH14" s="100">
        <v>0.57120185769999998</v>
      </c>
      <c r="AI14" s="107">
        <v>4.66231E-144</v>
      </c>
      <c r="AJ14" s="99">
        <v>12387</v>
      </c>
      <c r="AK14" s="99">
        <v>78662</v>
      </c>
      <c r="AL14" s="113">
        <v>157.91790528999999</v>
      </c>
      <c r="AM14" s="100">
        <v>149.58998897999999</v>
      </c>
      <c r="AN14" s="100">
        <v>166.70945015000001</v>
      </c>
      <c r="AO14" s="100">
        <v>1.1379119999999999E-84</v>
      </c>
      <c r="AP14" s="102">
        <v>157.47120591999999</v>
      </c>
      <c r="AQ14" s="100">
        <v>154.72237659999999</v>
      </c>
      <c r="AR14" s="100">
        <v>160.26887149999999</v>
      </c>
      <c r="AS14" s="100">
        <v>0.58335070720000004</v>
      </c>
      <c r="AT14" s="100">
        <v>0.55258728079999997</v>
      </c>
      <c r="AU14" s="100">
        <v>0.61582678339999997</v>
      </c>
      <c r="AV14" s="99" t="s">
        <v>243</v>
      </c>
      <c r="AW14" s="100">
        <v>0.48858886680000002</v>
      </c>
      <c r="AX14" s="100">
        <v>0.46607891540000002</v>
      </c>
      <c r="AY14" s="100">
        <v>0.51218596869999999</v>
      </c>
      <c r="AZ14" s="107">
        <v>1.19311E-194</v>
      </c>
      <c r="BA14" s="100" t="s">
        <v>244</v>
      </c>
      <c r="BB14" s="100">
        <v>1.1598443E-3</v>
      </c>
      <c r="BC14" s="100">
        <v>0.71955901310000003</v>
      </c>
      <c r="BD14" s="100">
        <v>0.58997044759999995</v>
      </c>
      <c r="BE14" s="100">
        <v>0.87761204879999999</v>
      </c>
      <c r="BF14" s="99" t="s">
        <v>240</v>
      </c>
      <c r="BG14" s="100">
        <v>0.84550672959999995</v>
      </c>
      <c r="BH14" s="100">
        <v>1.0207216913999999</v>
      </c>
      <c r="BI14" s="100">
        <v>0.83044712030000001</v>
      </c>
      <c r="BJ14" s="100">
        <v>1.2545925511</v>
      </c>
      <c r="BK14" s="99">
        <v>1</v>
      </c>
      <c r="BL14" s="99">
        <v>2</v>
      </c>
      <c r="BM14" s="99">
        <v>3</v>
      </c>
      <c r="BN14" s="99" t="s">
        <v>269</v>
      </c>
      <c r="BO14" s="99" t="s">
        <v>269</v>
      </c>
      <c r="BP14" s="99" t="s">
        <v>269</v>
      </c>
      <c r="BQ14" s="99" t="s">
        <v>28</v>
      </c>
      <c r="BR14" s="100" t="s">
        <v>228</v>
      </c>
      <c r="BS14" s="100" t="s">
        <v>28</v>
      </c>
      <c r="BT14" s="100" t="s">
        <v>28</v>
      </c>
      <c r="BU14" s="100" t="s">
        <v>28</v>
      </c>
      <c r="BV14" s="111" t="s">
        <v>266</v>
      </c>
      <c r="BW14" s="112">
        <v>7179</v>
      </c>
      <c r="BX14" s="112">
        <v>12194</v>
      </c>
      <c r="BY14" s="112">
        <v>12387</v>
      </c>
    </row>
    <row r="15" spans="1:77" x14ac:dyDescent="0.3">
      <c r="A15" t="s">
        <v>34</v>
      </c>
      <c r="B15" s="99">
        <v>5490</v>
      </c>
      <c r="C15" s="99">
        <v>71377</v>
      </c>
      <c r="D15" s="113">
        <v>81.572030545000004</v>
      </c>
      <c r="E15" s="100">
        <v>76.874348638000001</v>
      </c>
      <c r="F15" s="100">
        <v>86.556781099999995</v>
      </c>
      <c r="G15" s="100">
        <v>1.673768E-43</v>
      </c>
      <c r="H15" s="102">
        <v>76.915533014999994</v>
      </c>
      <c r="I15" s="100">
        <v>74.907621313000007</v>
      </c>
      <c r="J15" s="100">
        <v>78.977267135999995</v>
      </c>
      <c r="K15" s="100">
        <v>0.65800403539999996</v>
      </c>
      <c r="L15" s="100">
        <v>0.62010999710000003</v>
      </c>
      <c r="M15" s="100">
        <v>0.69821372439999996</v>
      </c>
      <c r="N15" s="100" t="s">
        <v>28</v>
      </c>
      <c r="O15" s="100" t="s">
        <v>28</v>
      </c>
      <c r="P15" s="100" t="s">
        <v>28</v>
      </c>
      <c r="Q15" s="100" t="s">
        <v>28</v>
      </c>
      <c r="R15" s="100" t="s">
        <v>28</v>
      </c>
      <c r="S15" s="99">
        <v>9377</v>
      </c>
      <c r="T15" s="99">
        <v>73610</v>
      </c>
      <c r="U15" s="113">
        <v>137.64492994</v>
      </c>
      <c r="V15" s="100">
        <v>130.14619669000001</v>
      </c>
      <c r="W15" s="100">
        <v>145.57572347000001</v>
      </c>
      <c r="X15" s="100">
        <v>2.8138E-131</v>
      </c>
      <c r="Y15" s="102">
        <v>127.38758321</v>
      </c>
      <c r="Z15" s="100">
        <v>124.83514329</v>
      </c>
      <c r="AA15" s="100">
        <v>129.99221155000001</v>
      </c>
      <c r="AB15" s="100">
        <v>0.4981721731</v>
      </c>
      <c r="AC15" s="100">
        <v>0.4710323414</v>
      </c>
      <c r="AD15" s="100">
        <v>0.52687574140000004</v>
      </c>
      <c r="AE15" s="99" t="s">
        <v>28</v>
      </c>
      <c r="AF15" s="99" t="s">
        <v>28</v>
      </c>
      <c r="AG15" s="99" t="s">
        <v>28</v>
      </c>
      <c r="AH15" s="99" t="s">
        <v>28</v>
      </c>
      <c r="AI15" s="99" t="s">
        <v>28</v>
      </c>
      <c r="AJ15" s="99">
        <v>8652</v>
      </c>
      <c r="AK15" s="99">
        <v>84413</v>
      </c>
      <c r="AL15" s="113">
        <v>107.27755886</v>
      </c>
      <c r="AM15" s="100">
        <v>101.43572961</v>
      </c>
      <c r="AN15" s="100">
        <v>113.45582745</v>
      </c>
      <c r="AO15" s="100">
        <v>2.77945E-230</v>
      </c>
      <c r="AP15" s="102">
        <v>102.49606103000001</v>
      </c>
      <c r="AQ15" s="100">
        <v>100.35893819</v>
      </c>
      <c r="AR15" s="100">
        <v>104.67869347</v>
      </c>
      <c r="AS15" s="100">
        <v>0.39628463739999997</v>
      </c>
      <c r="AT15" s="100">
        <v>0.37470484739999999</v>
      </c>
      <c r="AU15" s="100">
        <v>0.41910723840000003</v>
      </c>
      <c r="AV15" s="99" t="s">
        <v>28</v>
      </c>
      <c r="AW15" s="99" t="s">
        <v>28</v>
      </c>
      <c r="AX15" s="99" t="s">
        <v>28</v>
      </c>
      <c r="AY15" s="99" t="s">
        <v>28</v>
      </c>
      <c r="AZ15" s="99" t="s">
        <v>28</v>
      </c>
      <c r="BA15" s="99" t="s">
        <v>28</v>
      </c>
      <c r="BB15" s="99" t="s">
        <v>28</v>
      </c>
      <c r="BC15" s="99" t="s">
        <v>28</v>
      </c>
      <c r="BD15" s="99" t="s">
        <v>28</v>
      </c>
      <c r="BE15" s="99" t="s">
        <v>28</v>
      </c>
      <c r="BF15" s="99" t="s">
        <v>28</v>
      </c>
      <c r="BG15" s="99" t="s">
        <v>28</v>
      </c>
      <c r="BH15" s="99" t="s">
        <v>28</v>
      </c>
      <c r="BI15" s="99" t="s">
        <v>28</v>
      </c>
      <c r="BJ15" s="99" t="s">
        <v>28</v>
      </c>
      <c r="BK15" s="99">
        <v>1</v>
      </c>
      <c r="BL15" s="99">
        <v>2</v>
      </c>
      <c r="BM15" s="99">
        <v>3</v>
      </c>
      <c r="BN15" s="99" t="s">
        <v>28</v>
      </c>
      <c r="BO15" s="99" t="s">
        <v>28</v>
      </c>
      <c r="BP15" s="99" t="s">
        <v>28</v>
      </c>
      <c r="BQ15" s="99" t="s">
        <v>28</v>
      </c>
      <c r="BR15" s="100" t="s">
        <v>28</v>
      </c>
      <c r="BS15" s="100" t="s">
        <v>28</v>
      </c>
      <c r="BT15" s="100" t="s">
        <v>28</v>
      </c>
      <c r="BU15" s="100" t="s">
        <v>28</v>
      </c>
      <c r="BV15" s="111" t="s">
        <v>266</v>
      </c>
      <c r="BW15" s="112">
        <v>5490</v>
      </c>
      <c r="BX15" s="112">
        <v>9377</v>
      </c>
      <c r="BY15" s="112">
        <v>8652</v>
      </c>
    </row>
    <row r="16" spans="1:77" x14ac:dyDescent="0.3">
      <c r="A16" t="s">
        <v>35</v>
      </c>
      <c r="B16" s="99">
        <v>5606</v>
      </c>
      <c r="C16" s="99">
        <v>72079</v>
      </c>
      <c r="D16" s="113">
        <v>81.927239352000001</v>
      </c>
      <c r="E16" s="100">
        <v>77.194905687000002</v>
      </c>
      <c r="F16" s="100">
        <v>86.949682601000006</v>
      </c>
      <c r="G16" s="100">
        <v>2.179997E-42</v>
      </c>
      <c r="H16" s="102">
        <v>77.775773803999996</v>
      </c>
      <c r="I16" s="100">
        <v>75.766246092000003</v>
      </c>
      <c r="J16" s="100">
        <v>79.838599677000005</v>
      </c>
      <c r="K16" s="100">
        <v>0.66086934139999998</v>
      </c>
      <c r="L16" s="100">
        <v>0.62269578329999997</v>
      </c>
      <c r="M16" s="100">
        <v>0.70138308000000005</v>
      </c>
      <c r="N16" s="100" t="s">
        <v>28</v>
      </c>
      <c r="O16" s="99" t="s">
        <v>28</v>
      </c>
      <c r="P16" s="99" t="s">
        <v>28</v>
      </c>
      <c r="Q16" s="99" t="s">
        <v>28</v>
      </c>
      <c r="R16" s="99" t="s">
        <v>28</v>
      </c>
      <c r="S16" s="99">
        <v>10225</v>
      </c>
      <c r="T16" s="99">
        <v>80264</v>
      </c>
      <c r="U16" s="113">
        <v>134.99298906999999</v>
      </c>
      <c r="V16" s="100">
        <v>127.6744831</v>
      </c>
      <c r="W16" s="100">
        <v>142.73100353000001</v>
      </c>
      <c r="X16" s="100">
        <v>5.6735800000000004E-140</v>
      </c>
      <c r="Y16" s="102">
        <v>127.39210605</v>
      </c>
      <c r="Z16" s="100">
        <v>124.94666709000001</v>
      </c>
      <c r="AA16" s="100">
        <v>129.88540681000001</v>
      </c>
      <c r="AB16" s="100">
        <v>0.48857412150000001</v>
      </c>
      <c r="AC16" s="100">
        <v>0.46208657829999999</v>
      </c>
      <c r="AD16" s="100">
        <v>0.51657997300000003</v>
      </c>
      <c r="AE16" s="99" t="s">
        <v>28</v>
      </c>
      <c r="AF16" s="99" t="s">
        <v>28</v>
      </c>
      <c r="AG16" s="99" t="s">
        <v>28</v>
      </c>
      <c r="AH16" s="99" t="s">
        <v>28</v>
      </c>
      <c r="AI16" s="99" t="s">
        <v>28</v>
      </c>
      <c r="AJ16" s="99">
        <v>7631</v>
      </c>
      <c r="AK16" s="99">
        <v>83387</v>
      </c>
      <c r="AL16" s="113">
        <v>96.400968427999999</v>
      </c>
      <c r="AM16" s="100">
        <v>91.070335276999998</v>
      </c>
      <c r="AN16" s="100">
        <v>102.0436203</v>
      </c>
      <c r="AO16" s="100">
        <v>3.2857500000000002E-277</v>
      </c>
      <c r="AP16" s="102">
        <v>91.513065585999996</v>
      </c>
      <c r="AQ16" s="100">
        <v>89.482684644000003</v>
      </c>
      <c r="AR16" s="100">
        <v>93.589516298000007</v>
      </c>
      <c r="AS16" s="100">
        <v>0.35610637699999997</v>
      </c>
      <c r="AT16" s="100">
        <v>0.33641495179999997</v>
      </c>
      <c r="AU16" s="100">
        <v>0.37695040320000001</v>
      </c>
      <c r="AV16" s="99" t="s">
        <v>28</v>
      </c>
      <c r="AW16" s="99" t="s">
        <v>28</v>
      </c>
      <c r="AX16" s="99" t="s">
        <v>28</v>
      </c>
      <c r="AY16" s="99" t="s">
        <v>28</v>
      </c>
      <c r="AZ16" s="99" t="s">
        <v>28</v>
      </c>
      <c r="BA16" s="99" t="s">
        <v>28</v>
      </c>
      <c r="BB16" s="99" t="s">
        <v>28</v>
      </c>
      <c r="BC16" s="99" t="s">
        <v>28</v>
      </c>
      <c r="BD16" s="99" t="s">
        <v>28</v>
      </c>
      <c r="BE16" s="99" t="s">
        <v>28</v>
      </c>
      <c r="BF16" s="99" t="s">
        <v>28</v>
      </c>
      <c r="BG16" s="99" t="s">
        <v>28</v>
      </c>
      <c r="BH16" s="99" t="s">
        <v>28</v>
      </c>
      <c r="BI16" s="99" t="s">
        <v>28</v>
      </c>
      <c r="BJ16" s="99" t="s">
        <v>28</v>
      </c>
      <c r="BK16" s="99">
        <v>1</v>
      </c>
      <c r="BL16" s="99">
        <v>2</v>
      </c>
      <c r="BM16" s="99">
        <v>3</v>
      </c>
      <c r="BN16" s="99" t="s">
        <v>28</v>
      </c>
      <c r="BO16" s="99" t="s">
        <v>28</v>
      </c>
      <c r="BP16" s="99" t="s">
        <v>28</v>
      </c>
      <c r="BQ16" s="99" t="s">
        <v>28</v>
      </c>
      <c r="BR16" s="100" t="s">
        <v>28</v>
      </c>
      <c r="BS16" s="100" t="s">
        <v>28</v>
      </c>
      <c r="BT16" s="100" t="s">
        <v>28</v>
      </c>
      <c r="BU16" s="100" t="s">
        <v>28</v>
      </c>
      <c r="BV16" s="111" t="s">
        <v>266</v>
      </c>
      <c r="BW16" s="112">
        <v>5606</v>
      </c>
      <c r="BX16" s="112">
        <v>10225</v>
      </c>
      <c r="BY16" s="112">
        <v>7631</v>
      </c>
    </row>
    <row r="17" spans="1:77" x14ac:dyDescent="0.3">
      <c r="A17" t="s">
        <v>36</v>
      </c>
      <c r="B17" s="99">
        <v>4184</v>
      </c>
      <c r="C17" s="99">
        <v>75057</v>
      </c>
      <c r="D17" s="113">
        <v>60.635188663999998</v>
      </c>
      <c r="E17" s="100">
        <v>56.977616007000002</v>
      </c>
      <c r="F17" s="100">
        <v>64.527552431000004</v>
      </c>
      <c r="G17" s="100">
        <v>2.1625300000000001E-112</v>
      </c>
      <c r="H17" s="102">
        <v>55.744300998</v>
      </c>
      <c r="I17" s="100">
        <v>54.080545000999997</v>
      </c>
      <c r="J17" s="100">
        <v>57.459241464999998</v>
      </c>
      <c r="K17" s="100">
        <v>0.48911616590000001</v>
      </c>
      <c r="L17" s="100">
        <v>0.45961221029999999</v>
      </c>
      <c r="M17" s="100">
        <v>0.5205140734</v>
      </c>
      <c r="N17" s="100" t="s">
        <v>28</v>
      </c>
      <c r="O17" s="99" t="s">
        <v>28</v>
      </c>
      <c r="P17" s="99" t="s">
        <v>28</v>
      </c>
      <c r="Q17" s="99" t="s">
        <v>28</v>
      </c>
      <c r="R17" s="99" t="s">
        <v>28</v>
      </c>
      <c r="S17" s="99">
        <v>9293</v>
      </c>
      <c r="T17" s="99">
        <v>80912</v>
      </c>
      <c r="U17" s="113">
        <v>118.30202848</v>
      </c>
      <c r="V17" s="100">
        <v>111.8559415</v>
      </c>
      <c r="W17" s="100">
        <v>125.11959361</v>
      </c>
      <c r="X17" s="100">
        <v>1.7315099999999999E-193</v>
      </c>
      <c r="Y17" s="102">
        <v>114.85317381999999</v>
      </c>
      <c r="Z17" s="100">
        <v>112.54161118</v>
      </c>
      <c r="AA17" s="100">
        <v>117.21221509</v>
      </c>
      <c r="AB17" s="100">
        <v>0.42816527009999999</v>
      </c>
      <c r="AC17" s="100">
        <v>0.4048352342</v>
      </c>
      <c r="AD17" s="100">
        <v>0.4528397804</v>
      </c>
      <c r="AE17" s="99" t="s">
        <v>28</v>
      </c>
      <c r="AF17" s="99" t="s">
        <v>28</v>
      </c>
      <c r="AG17" s="99" t="s">
        <v>28</v>
      </c>
      <c r="AH17" s="99" t="s">
        <v>28</v>
      </c>
      <c r="AI17" s="99" t="s">
        <v>28</v>
      </c>
      <c r="AJ17" s="99">
        <v>6681</v>
      </c>
      <c r="AK17" s="99">
        <v>83374</v>
      </c>
      <c r="AL17" s="113">
        <v>84.31377904</v>
      </c>
      <c r="AM17" s="100">
        <v>79.591788101999995</v>
      </c>
      <c r="AN17" s="100">
        <v>89.315914437999993</v>
      </c>
      <c r="AO17" s="100">
        <v>1E-100</v>
      </c>
      <c r="AP17" s="102">
        <v>80.132895146999999</v>
      </c>
      <c r="AQ17" s="100">
        <v>78.234259351999995</v>
      </c>
      <c r="AR17" s="100">
        <v>82.077608170999994</v>
      </c>
      <c r="AS17" s="100">
        <v>0.31145614900000002</v>
      </c>
      <c r="AT17" s="100">
        <v>0.29401305570000003</v>
      </c>
      <c r="AU17" s="100">
        <v>0.32993409940000001</v>
      </c>
      <c r="AV17" s="99" t="s">
        <v>28</v>
      </c>
      <c r="AW17" s="99" t="s">
        <v>28</v>
      </c>
      <c r="AX17" s="99" t="s">
        <v>28</v>
      </c>
      <c r="AY17" s="99" t="s">
        <v>28</v>
      </c>
      <c r="AZ17" s="99" t="s">
        <v>28</v>
      </c>
      <c r="BA17" s="99" t="s">
        <v>28</v>
      </c>
      <c r="BB17" s="99" t="s">
        <v>28</v>
      </c>
      <c r="BC17" s="99" t="s">
        <v>28</v>
      </c>
      <c r="BD17" s="99" t="s">
        <v>28</v>
      </c>
      <c r="BE17" s="99" t="s">
        <v>28</v>
      </c>
      <c r="BF17" s="99" t="s">
        <v>28</v>
      </c>
      <c r="BG17" s="99" t="s">
        <v>28</v>
      </c>
      <c r="BH17" s="99" t="s">
        <v>28</v>
      </c>
      <c r="BI17" s="99" t="s">
        <v>28</v>
      </c>
      <c r="BJ17" s="99" t="s">
        <v>28</v>
      </c>
      <c r="BK17" s="99">
        <v>1</v>
      </c>
      <c r="BL17" s="99">
        <v>2</v>
      </c>
      <c r="BM17" s="99">
        <v>3</v>
      </c>
      <c r="BN17" s="99" t="s">
        <v>28</v>
      </c>
      <c r="BO17" s="99" t="s">
        <v>28</v>
      </c>
      <c r="BP17" s="99" t="s">
        <v>28</v>
      </c>
      <c r="BQ17" s="99" t="s">
        <v>28</v>
      </c>
      <c r="BR17" s="100" t="s">
        <v>28</v>
      </c>
      <c r="BS17" s="100" t="s">
        <v>28</v>
      </c>
      <c r="BT17" s="100" t="s">
        <v>28</v>
      </c>
      <c r="BU17" s="100" t="s">
        <v>28</v>
      </c>
      <c r="BV17" s="111" t="s">
        <v>266</v>
      </c>
      <c r="BW17" s="112">
        <v>4184</v>
      </c>
      <c r="BX17" s="112">
        <v>9293</v>
      </c>
      <c r="BY17" s="112">
        <v>6681</v>
      </c>
    </row>
    <row r="18" spans="1:77" x14ac:dyDescent="0.3">
      <c r="A18" t="s">
        <v>44</v>
      </c>
      <c r="B18" s="99">
        <v>3632</v>
      </c>
      <c r="C18" s="99">
        <v>79339</v>
      </c>
      <c r="D18" s="113">
        <v>50.759858651000002</v>
      </c>
      <c r="E18" s="100">
        <v>47.636486169999998</v>
      </c>
      <c r="F18" s="100">
        <v>54.088020704999998</v>
      </c>
      <c r="G18" s="100">
        <v>3.58297E-167</v>
      </c>
      <c r="H18" s="102">
        <v>45.778242730999999</v>
      </c>
      <c r="I18" s="100">
        <v>44.313398655</v>
      </c>
      <c r="J18" s="100">
        <v>47.291509365000003</v>
      </c>
      <c r="K18" s="100">
        <v>0.4094564228</v>
      </c>
      <c r="L18" s="100">
        <v>0.38426161419999999</v>
      </c>
      <c r="M18" s="100">
        <v>0.43630317470000002</v>
      </c>
      <c r="N18" s="100" t="s">
        <v>28</v>
      </c>
      <c r="O18" s="99" t="s">
        <v>28</v>
      </c>
      <c r="P18" s="99" t="s">
        <v>28</v>
      </c>
      <c r="Q18" s="99" t="s">
        <v>28</v>
      </c>
      <c r="R18" s="99" t="s">
        <v>28</v>
      </c>
      <c r="S18" s="99">
        <v>5900</v>
      </c>
      <c r="T18" s="99">
        <v>84357</v>
      </c>
      <c r="U18" s="113">
        <v>77.022362792999999</v>
      </c>
      <c r="V18" s="100">
        <v>72.588080106999996</v>
      </c>
      <c r="W18" s="100">
        <v>81.727528285999995</v>
      </c>
      <c r="X18" s="100">
        <v>1E-100</v>
      </c>
      <c r="Y18" s="102">
        <v>69.940846640000004</v>
      </c>
      <c r="Z18" s="100">
        <v>68.178773617000004</v>
      </c>
      <c r="AA18" s="100">
        <v>71.748460249000004</v>
      </c>
      <c r="AB18" s="100">
        <v>0.2787636121</v>
      </c>
      <c r="AC18" s="100">
        <v>0.26271480990000001</v>
      </c>
      <c r="AD18" s="100">
        <v>0.29579280829999999</v>
      </c>
      <c r="AE18" s="99" t="s">
        <v>28</v>
      </c>
      <c r="AF18" s="99" t="s">
        <v>28</v>
      </c>
      <c r="AG18" s="99" t="s">
        <v>28</v>
      </c>
      <c r="AH18" s="99" t="s">
        <v>28</v>
      </c>
      <c r="AI18" s="99" t="s">
        <v>28</v>
      </c>
      <c r="AJ18" s="99">
        <v>4941</v>
      </c>
      <c r="AK18" s="99">
        <v>87119</v>
      </c>
      <c r="AL18" s="113">
        <v>60.834772502</v>
      </c>
      <c r="AM18" s="100">
        <v>57.298178907</v>
      </c>
      <c r="AN18" s="100">
        <v>64.589653912000003</v>
      </c>
      <c r="AO18" s="100">
        <v>1E-100</v>
      </c>
      <c r="AP18" s="102">
        <v>56.715527037999998</v>
      </c>
      <c r="AQ18" s="100">
        <v>55.155967453000002</v>
      </c>
      <c r="AR18" s="100">
        <v>58.319183864999999</v>
      </c>
      <c r="AS18" s="100">
        <v>0.22472440660000001</v>
      </c>
      <c r="AT18" s="100">
        <v>0.21166018589999999</v>
      </c>
      <c r="AU18" s="100">
        <v>0.23859498530000001</v>
      </c>
      <c r="AV18" s="99" t="s">
        <v>28</v>
      </c>
      <c r="AW18" s="99" t="s">
        <v>28</v>
      </c>
      <c r="AX18" s="99" t="s">
        <v>28</v>
      </c>
      <c r="AY18" s="99" t="s">
        <v>28</v>
      </c>
      <c r="AZ18" s="99" t="s">
        <v>28</v>
      </c>
      <c r="BA18" s="99" t="s">
        <v>28</v>
      </c>
      <c r="BB18" s="99" t="s">
        <v>28</v>
      </c>
      <c r="BC18" s="99" t="s">
        <v>28</v>
      </c>
      <c r="BD18" s="99" t="s">
        <v>28</v>
      </c>
      <c r="BE18" s="99" t="s">
        <v>28</v>
      </c>
      <c r="BF18" s="99" t="s">
        <v>28</v>
      </c>
      <c r="BG18" s="99" t="s">
        <v>28</v>
      </c>
      <c r="BH18" s="99" t="s">
        <v>28</v>
      </c>
      <c r="BI18" s="99" t="s">
        <v>28</v>
      </c>
      <c r="BJ18" s="99" t="s">
        <v>28</v>
      </c>
      <c r="BK18" s="99">
        <v>1</v>
      </c>
      <c r="BL18" s="99">
        <v>2</v>
      </c>
      <c r="BM18" s="99">
        <v>3</v>
      </c>
      <c r="BN18" s="99" t="s">
        <v>28</v>
      </c>
      <c r="BO18" s="99" t="s">
        <v>28</v>
      </c>
      <c r="BP18" s="99" t="s">
        <v>28</v>
      </c>
      <c r="BQ18" s="99" t="s">
        <v>28</v>
      </c>
      <c r="BR18" s="100" t="s">
        <v>28</v>
      </c>
      <c r="BS18" s="100" t="s">
        <v>28</v>
      </c>
      <c r="BT18" s="100" t="s">
        <v>28</v>
      </c>
      <c r="BU18" s="100" t="s">
        <v>28</v>
      </c>
      <c r="BV18" s="111" t="s">
        <v>266</v>
      </c>
      <c r="BW18" s="112">
        <v>3632</v>
      </c>
      <c r="BX18" s="112">
        <v>5900</v>
      </c>
      <c r="BY18" s="112">
        <v>4941</v>
      </c>
    </row>
    <row r="19" spans="1:77" x14ac:dyDescent="0.3">
      <c r="A19" t="s">
        <v>45</v>
      </c>
      <c r="B19" s="99">
        <v>70797</v>
      </c>
      <c r="C19" s="99">
        <v>595258</v>
      </c>
      <c r="D19" s="113">
        <v>123.96889100999999</v>
      </c>
      <c r="E19" s="100">
        <v>117.80481656000001</v>
      </c>
      <c r="F19" s="100">
        <v>130.45549738</v>
      </c>
      <c r="G19" s="100" t="s">
        <v>28</v>
      </c>
      <c r="H19" s="102">
        <v>118.93498280999999</v>
      </c>
      <c r="I19" s="100">
        <v>118.06210849</v>
      </c>
      <c r="J19" s="100">
        <v>119.8143106</v>
      </c>
      <c r="K19" s="100" t="s">
        <v>28</v>
      </c>
      <c r="L19" s="100" t="s">
        <v>28</v>
      </c>
      <c r="M19" s="100" t="s">
        <v>28</v>
      </c>
      <c r="N19" s="100" t="s">
        <v>28</v>
      </c>
      <c r="O19" s="99" t="s">
        <v>28</v>
      </c>
      <c r="P19" s="99" t="s">
        <v>28</v>
      </c>
      <c r="Q19" s="99" t="s">
        <v>28</v>
      </c>
      <c r="R19" s="99" t="s">
        <v>28</v>
      </c>
      <c r="S19" s="99">
        <v>170554</v>
      </c>
      <c r="T19" s="99">
        <v>632759</v>
      </c>
      <c r="U19" s="113">
        <v>276.29991672</v>
      </c>
      <c r="V19" s="100">
        <v>262.80229494000002</v>
      </c>
      <c r="W19" s="100">
        <v>290.49078127000001</v>
      </c>
      <c r="X19" s="100" t="s">
        <v>28</v>
      </c>
      <c r="Y19" s="102">
        <v>269.54021989</v>
      </c>
      <c r="Z19" s="100">
        <v>268.26404391</v>
      </c>
      <c r="AA19" s="100">
        <v>270.82246685000001</v>
      </c>
      <c r="AB19" s="100" t="s">
        <v>28</v>
      </c>
      <c r="AC19" s="100" t="s">
        <v>28</v>
      </c>
      <c r="AD19" s="100" t="s">
        <v>28</v>
      </c>
      <c r="AE19" s="99" t="s">
        <v>28</v>
      </c>
      <c r="AF19" s="99" t="s">
        <v>28</v>
      </c>
      <c r="AG19" s="99" t="s">
        <v>28</v>
      </c>
      <c r="AH19" s="99" t="s">
        <v>28</v>
      </c>
      <c r="AI19" s="99" t="s">
        <v>28</v>
      </c>
      <c r="AJ19" s="99">
        <v>183063</v>
      </c>
      <c r="AK19" s="99">
        <v>676237</v>
      </c>
      <c r="AL19" s="113">
        <v>270.70834632999998</v>
      </c>
      <c r="AM19" s="100">
        <v>269.47110305000001</v>
      </c>
      <c r="AN19" s="100">
        <v>271.95127027000001</v>
      </c>
      <c r="AO19" s="100" t="s">
        <v>28</v>
      </c>
      <c r="AP19" s="102">
        <v>270.70834632999998</v>
      </c>
      <c r="AQ19" s="100">
        <v>269.47110305000001</v>
      </c>
      <c r="AR19" s="100">
        <v>271.95127027000001</v>
      </c>
      <c r="AS19" s="100" t="s">
        <v>28</v>
      </c>
      <c r="AT19" s="100" t="s">
        <v>28</v>
      </c>
      <c r="AU19" s="100" t="s">
        <v>28</v>
      </c>
      <c r="AV19" s="99" t="s">
        <v>28</v>
      </c>
      <c r="AW19" s="99" t="s">
        <v>28</v>
      </c>
      <c r="AX19" s="99" t="s">
        <v>28</v>
      </c>
      <c r="AY19" s="99" t="s">
        <v>28</v>
      </c>
      <c r="AZ19" s="99" t="s">
        <v>28</v>
      </c>
      <c r="BA19" s="99" t="s">
        <v>28</v>
      </c>
      <c r="BB19" s="99" t="s">
        <v>28</v>
      </c>
      <c r="BC19" s="99" t="s">
        <v>28</v>
      </c>
      <c r="BD19" s="99" t="s">
        <v>28</v>
      </c>
      <c r="BE19" s="99" t="s">
        <v>28</v>
      </c>
      <c r="BF19" s="99" t="s">
        <v>28</v>
      </c>
      <c r="BG19" s="99" t="s">
        <v>28</v>
      </c>
      <c r="BH19" s="99" t="s">
        <v>28</v>
      </c>
      <c r="BI19" s="99" t="s">
        <v>28</v>
      </c>
      <c r="BJ19" s="99" t="s">
        <v>28</v>
      </c>
      <c r="BK19" s="99" t="s">
        <v>28</v>
      </c>
      <c r="BL19" s="99" t="s">
        <v>28</v>
      </c>
      <c r="BM19" s="99" t="s">
        <v>28</v>
      </c>
      <c r="BN19" s="99" t="s">
        <v>28</v>
      </c>
      <c r="BO19" s="99" t="s">
        <v>28</v>
      </c>
      <c r="BP19" s="99" t="s">
        <v>28</v>
      </c>
      <c r="BQ19" s="99" t="s">
        <v>28</v>
      </c>
      <c r="BR19" s="100" t="s">
        <v>28</v>
      </c>
      <c r="BS19" s="100" t="s">
        <v>28</v>
      </c>
      <c r="BT19" s="100" t="s">
        <v>28</v>
      </c>
      <c r="BU19" s="100" t="s">
        <v>28</v>
      </c>
      <c r="BV19" s="111" t="s">
        <v>28</v>
      </c>
      <c r="BW19" s="112">
        <v>70797</v>
      </c>
      <c r="BX19" s="112">
        <v>170554</v>
      </c>
      <c r="BY19" s="112">
        <v>183063</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465</v>
      </c>
      <c r="B1" s="55"/>
      <c r="C1" s="55"/>
      <c r="D1" s="55"/>
      <c r="E1" s="55"/>
      <c r="F1" s="55"/>
      <c r="G1" s="55"/>
      <c r="H1" s="55"/>
      <c r="I1" s="55"/>
      <c r="J1" s="55"/>
      <c r="K1" s="55"/>
      <c r="L1" s="55"/>
    </row>
    <row r="2" spans="1:16" s="56" customFormat="1" ht="18.899999999999999" customHeight="1" x14ac:dyDescent="0.3">
      <c r="A2" s="1" t="s">
        <v>437</v>
      </c>
      <c r="B2" s="57"/>
      <c r="C2" s="57"/>
      <c r="D2" s="57"/>
      <c r="E2" s="57"/>
      <c r="F2" s="57"/>
      <c r="G2" s="57"/>
      <c r="H2" s="57"/>
      <c r="I2" s="57"/>
      <c r="J2" s="57"/>
      <c r="K2" s="55"/>
      <c r="L2" s="55"/>
    </row>
    <row r="3" spans="1:16" s="60" customFormat="1" ht="54" customHeight="1" x14ac:dyDescent="0.3">
      <c r="A3" s="115" t="s">
        <v>440</v>
      </c>
      <c r="B3" s="58" t="s">
        <v>444</v>
      </c>
      <c r="C3" s="58" t="s">
        <v>445</v>
      </c>
      <c r="D3" s="58" t="s">
        <v>446</v>
      </c>
      <c r="E3" s="58" t="s">
        <v>447</v>
      </c>
      <c r="F3" s="58" t="s">
        <v>448</v>
      </c>
      <c r="G3" s="58" t="s">
        <v>449</v>
      </c>
      <c r="H3" s="58" t="s">
        <v>450</v>
      </c>
      <c r="I3" s="58" t="s">
        <v>451</v>
      </c>
      <c r="J3" s="59" t="s">
        <v>452</v>
      </c>
      <c r="O3" s="61"/>
      <c r="P3" s="61"/>
    </row>
    <row r="4" spans="1:16" s="56" customFormat="1" ht="18.899999999999999" customHeight="1" x14ac:dyDescent="0.3">
      <c r="A4" s="78" t="s">
        <v>286</v>
      </c>
      <c r="B4" s="63">
        <v>1372</v>
      </c>
      <c r="C4" s="64">
        <v>37.93093915</v>
      </c>
      <c r="D4" s="64">
        <v>41.915878714000002</v>
      </c>
      <c r="E4" s="63">
        <v>1803</v>
      </c>
      <c r="F4" s="64">
        <v>43.483503761999998</v>
      </c>
      <c r="G4" s="64">
        <v>47.551277091000003</v>
      </c>
      <c r="H4" s="63">
        <v>2811</v>
      </c>
      <c r="I4" s="64">
        <v>60.233993314000003</v>
      </c>
      <c r="J4" s="79">
        <v>65.573824263999995</v>
      </c>
    </row>
    <row r="5" spans="1:16" s="56" customFormat="1" ht="18.899999999999999" customHeight="1" x14ac:dyDescent="0.3">
      <c r="A5" s="78" t="s">
        <v>287</v>
      </c>
      <c r="B5" s="63">
        <v>805</v>
      </c>
      <c r="C5" s="64">
        <v>40.328640849999999</v>
      </c>
      <c r="D5" s="64">
        <v>41.941560766999999</v>
      </c>
      <c r="E5" s="63">
        <v>911</v>
      </c>
      <c r="F5" s="64">
        <v>44.086333719999999</v>
      </c>
      <c r="G5" s="64">
        <v>44.620966916</v>
      </c>
      <c r="H5" s="63">
        <v>979</v>
      </c>
      <c r="I5" s="64">
        <v>44.021763569000001</v>
      </c>
      <c r="J5" s="79">
        <v>43.945138694000001</v>
      </c>
    </row>
    <row r="6" spans="1:16" s="56" customFormat="1" ht="18.899999999999999" customHeight="1" x14ac:dyDescent="0.3">
      <c r="A6" s="78" t="s">
        <v>288</v>
      </c>
      <c r="B6" s="63">
        <v>1102</v>
      </c>
      <c r="C6" s="64">
        <v>39.051702753000001</v>
      </c>
      <c r="D6" s="64">
        <v>42.116849971000001</v>
      </c>
      <c r="E6" s="63">
        <v>1605</v>
      </c>
      <c r="F6" s="64">
        <v>51.381374651999998</v>
      </c>
      <c r="G6" s="64">
        <v>55.683186231999997</v>
      </c>
      <c r="H6" s="63">
        <v>1590</v>
      </c>
      <c r="I6" s="64">
        <v>46.064258191999997</v>
      </c>
      <c r="J6" s="79">
        <v>49.067221901000003</v>
      </c>
    </row>
    <row r="7" spans="1:16" s="56" customFormat="1" ht="18.899999999999999" customHeight="1" x14ac:dyDescent="0.3">
      <c r="A7" s="78" t="s">
        <v>289</v>
      </c>
      <c r="B7" s="63">
        <v>1298</v>
      </c>
      <c r="C7" s="64">
        <v>38.333185671000003</v>
      </c>
      <c r="D7" s="64">
        <v>41.271139666000003</v>
      </c>
      <c r="E7" s="63">
        <v>1769</v>
      </c>
      <c r="F7" s="64">
        <v>48.287157090000001</v>
      </c>
      <c r="G7" s="64">
        <v>51.108297184999998</v>
      </c>
      <c r="H7" s="63">
        <v>1868</v>
      </c>
      <c r="I7" s="64">
        <v>48.400051820000002</v>
      </c>
      <c r="J7" s="79">
        <v>50.036536918000003</v>
      </c>
    </row>
    <row r="8" spans="1:16" s="56" customFormat="1" ht="18.899999999999999" customHeight="1" x14ac:dyDescent="0.3">
      <c r="A8" s="78" t="s">
        <v>290</v>
      </c>
      <c r="B8" s="63">
        <v>732</v>
      </c>
      <c r="C8" s="64">
        <v>43.869111830000001</v>
      </c>
      <c r="D8" s="64">
        <v>49.555400804999998</v>
      </c>
      <c r="E8" s="63">
        <v>906</v>
      </c>
      <c r="F8" s="64">
        <v>49.769281477</v>
      </c>
      <c r="G8" s="64">
        <v>54.586627651999997</v>
      </c>
      <c r="H8" s="63">
        <v>1042</v>
      </c>
      <c r="I8" s="64">
        <v>51.558634339000001</v>
      </c>
      <c r="J8" s="79">
        <v>56.439648920000003</v>
      </c>
    </row>
    <row r="9" spans="1:16" s="56" customFormat="1" ht="18.899999999999999" customHeight="1" x14ac:dyDescent="0.3">
      <c r="A9" s="78" t="s">
        <v>291</v>
      </c>
      <c r="B9" s="63">
        <v>2361</v>
      </c>
      <c r="C9" s="64">
        <v>69.938977428000001</v>
      </c>
      <c r="D9" s="64">
        <v>75.541747831999999</v>
      </c>
      <c r="E9" s="63">
        <v>3000</v>
      </c>
      <c r="F9" s="64">
        <v>81.755007493999997</v>
      </c>
      <c r="G9" s="64">
        <v>88.155031794999999</v>
      </c>
      <c r="H9" s="63">
        <v>3878</v>
      </c>
      <c r="I9" s="64">
        <v>96.775803554000007</v>
      </c>
      <c r="J9" s="79">
        <v>102.31621185</v>
      </c>
    </row>
    <row r="10" spans="1:16" s="56" customFormat="1" ht="18.899999999999999" customHeight="1" x14ac:dyDescent="0.3">
      <c r="A10" s="78" t="s">
        <v>292</v>
      </c>
      <c r="B10" s="63">
        <v>1471</v>
      </c>
      <c r="C10" s="64">
        <v>51.240072454</v>
      </c>
      <c r="D10" s="64">
        <v>54.926748355999997</v>
      </c>
      <c r="E10" s="63">
        <v>1681</v>
      </c>
      <c r="F10" s="64">
        <v>56.827017341999998</v>
      </c>
      <c r="G10" s="64">
        <v>61.239250536</v>
      </c>
      <c r="H10" s="63">
        <v>1815</v>
      </c>
      <c r="I10" s="64">
        <v>57.675807937999998</v>
      </c>
      <c r="J10" s="79">
        <v>60.525694707</v>
      </c>
    </row>
    <row r="11" spans="1:16" s="56" customFormat="1" ht="18.899999999999999" customHeight="1" x14ac:dyDescent="0.3">
      <c r="A11" s="78" t="s">
        <v>293</v>
      </c>
      <c r="B11" s="63">
        <v>3547</v>
      </c>
      <c r="C11" s="64">
        <v>72.042246368999997</v>
      </c>
      <c r="D11" s="64">
        <v>80.675577683</v>
      </c>
      <c r="E11" s="63">
        <v>5134</v>
      </c>
      <c r="F11" s="64">
        <v>101.41835566</v>
      </c>
      <c r="G11" s="64">
        <v>112.81717469</v>
      </c>
      <c r="H11" s="63">
        <v>5391</v>
      </c>
      <c r="I11" s="64">
        <v>100.51834726</v>
      </c>
      <c r="J11" s="79">
        <v>108.25878045</v>
      </c>
    </row>
    <row r="12" spans="1:16" s="56" customFormat="1" ht="18.899999999999999" customHeight="1" x14ac:dyDescent="0.3">
      <c r="A12" s="78" t="s">
        <v>294</v>
      </c>
      <c r="B12" s="63">
        <v>1312</v>
      </c>
      <c r="C12" s="64">
        <v>89.136490250999998</v>
      </c>
      <c r="D12" s="64">
        <v>102.19524739000001</v>
      </c>
      <c r="E12" s="63">
        <v>1389</v>
      </c>
      <c r="F12" s="64">
        <v>88.426279602999998</v>
      </c>
      <c r="G12" s="64">
        <v>97.488348169999995</v>
      </c>
      <c r="H12" s="63">
        <v>1580</v>
      </c>
      <c r="I12" s="64">
        <v>92.870158114000006</v>
      </c>
      <c r="J12" s="79">
        <v>100.6145274</v>
      </c>
    </row>
    <row r="13" spans="1:16" s="56" customFormat="1" ht="18.899999999999999" customHeight="1" x14ac:dyDescent="0.3">
      <c r="A13" s="78" t="s">
        <v>295</v>
      </c>
      <c r="B13" s="63">
        <v>1386</v>
      </c>
      <c r="C13" s="64">
        <v>43.259777147000001</v>
      </c>
      <c r="D13" s="64">
        <v>44.816210061</v>
      </c>
      <c r="E13" s="63">
        <v>1815</v>
      </c>
      <c r="F13" s="64">
        <v>55.521566227999998</v>
      </c>
      <c r="G13" s="64">
        <v>57.013988085999998</v>
      </c>
      <c r="H13" s="63">
        <v>1862</v>
      </c>
      <c r="I13" s="64">
        <v>55.616953911000003</v>
      </c>
      <c r="J13" s="79">
        <v>57.567022107</v>
      </c>
    </row>
    <row r="14" spans="1:16" s="56" customFormat="1" ht="18.899999999999999" customHeight="1" x14ac:dyDescent="0.3">
      <c r="A14" s="78" t="s">
        <v>296</v>
      </c>
      <c r="B14" s="63">
        <v>3046</v>
      </c>
      <c r="C14" s="64">
        <v>96.145954989000003</v>
      </c>
      <c r="D14" s="64">
        <v>106.02404357</v>
      </c>
      <c r="E14" s="63">
        <v>4309</v>
      </c>
      <c r="F14" s="64">
        <v>132.56422089</v>
      </c>
      <c r="G14" s="64">
        <v>142.32057343</v>
      </c>
      <c r="H14" s="63">
        <v>4775</v>
      </c>
      <c r="I14" s="64">
        <v>145.1323668</v>
      </c>
      <c r="J14" s="79">
        <v>153.06017392000001</v>
      </c>
    </row>
    <row r="15" spans="1:16" s="56" customFormat="1" ht="18.899999999999999" customHeight="1" x14ac:dyDescent="0.3">
      <c r="A15" s="78" t="s">
        <v>297</v>
      </c>
      <c r="B15" s="63">
        <v>2111</v>
      </c>
      <c r="C15" s="64">
        <v>111.2516469</v>
      </c>
      <c r="D15" s="64">
        <v>125.67458327</v>
      </c>
      <c r="E15" s="63">
        <v>3433</v>
      </c>
      <c r="F15" s="64">
        <v>168.74754227</v>
      </c>
      <c r="G15" s="64">
        <v>182.4633192</v>
      </c>
      <c r="H15" s="63">
        <v>3849</v>
      </c>
      <c r="I15" s="64">
        <v>183.05906972</v>
      </c>
      <c r="J15" s="79">
        <v>193.43481725000001</v>
      </c>
    </row>
    <row r="16" spans="1:16" s="56" customFormat="1" ht="18.899999999999999" customHeight="1" x14ac:dyDescent="0.3">
      <c r="A16" s="78" t="s">
        <v>298</v>
      </c>
      <c r="B16" s="63">
        <v>21198</v>
      </c>
      <c r="C16" s="64">
        <v>61.194796797000002</v>
      </c>
      <c r="D16" s="64">
        <v>61.783228033999997</v>
      </c>
      <c r="E16" s="63">
        <v>29250</v>
      </c>
      <c r="F16" s="64">
        <v>79.298378788999997</v>
      </c>
      <c r="G16" s="64">
        <v>74.445086941</v>
      </c>
      <c r="H16" s="63">
        <v>32962</v>
      </c>
      <c r="I16" s="64">
        <v>83.595186467000005</v>
      </c>
      <c r="J16" s="79">
        <v>77.355331824000004</v>
      </c>
    </row>
    <row r="17" spans="1:10" s="56" customFormat="1" ht="18.899999999999999" customHeight="1" x14ac:dyDescent="0.3">
      <c r="A17" s="78" t="s">
        <v>299</v>
      </c>
      <c r="B17" s="63">
        <v>181</v>
      </c>
      <c r="C17" s="64">
        <v>418.01385680999999</v>
      </c>
      <c r="D17" s="64">
        <v>467.52856843000001</v>
      </c>
      <c r="E17" s="63">
        <v>294</v>
      </c>
      <c r="F17" s="64">
        <v>672.76887871999998</v>
      </c>
      <c r="G17" s="64">
        <v>719.59028740999997</v>
      </c>
      <c r="H17" s="63">
        <v>376</v>
      </c>
      <c r="I17" s="64">
        <v>874.41860465000002</v>
      </c>
      <c r="J17" s="79">
        <v>901.49037293000004</v>
      </c>
    </row>
    <row r="18" spans="1:10" s="56" customFormat="1" ht="18.899999999999999" customHeight="1" x14ac:dyDescent="0.3">
      <c r="A18" s="80" t="s">
        <v>169</v>
      </c>
      <c r="B18" s="81">
        <v>20724</v>
      </c>
      <c r="C18" s="82">
        <v>60.166179894999999</v>
      </c>
      <c r="D18" s="82">
        <v>64.547822569000004</v>
      </c>
      <c r="E18" s="81">
        <v>28049</v>
      </c>
      <c r="F18" s="82">
        <v>76.472384442000006</v>
      </c>
      <c r="G18" s="82">
        <v>81.544305421000004</v>
      </c>
      <c r="H18" s="81">
        <v>31816</v>
      </c>
      <c r="I18" s="82">
        <v>81.111329225000006</v>
      </c>
      <c r="J18" s="83">
        <v>84.928014759999996</v>
      </c>
    </row>
    <row r="19" spans="1:10" s="56" customFormat="1" ht="18.899999999999999" customHeight="1" x14ac:dyDescent="0.3">
      <c r="A19" s="84" t="s">
        <v>29</v>
      </c>
      <c r="B19" s="85">
        <v>70797</v>
      </c>
      <c r="C19" s="86">
        <v>118.93498280999999</v>
      </c>
      <c r="D19" s="86">
        <v>123.99588036</v>
      </c>
      <c r="E19" s="85">
        <v>170554</v>
      </c>
      <c r="F19" s="86">
        <v>269.54021989</v>
      </c>
      <c r="G19" s="86">
        <v>275.72333218</v>
      </c>
      <c r="H19" s="85">
        <v>183063</v>
      </c>
      <c r="I19" s="86">
        <v>270.70834632999998</v>
      </c>
      <c r="J19" s="87">
        <v>270.70834632999998</v>
      </c>
    </row>
    <row r="20" spans="1:10" ht="18.899999999999999" customHeight="1" x14ac:dyDescent="0.25">
      <c r="A20" s="71" t="s">
        <v>419</v>
      </c>
    </row>
    <row r="22" spans="1:10" ht="15.6" x14ac:dyDescent="0.3">
      <c r="A22" s="117" t="s">
        <v>460</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466</v>
      </c>
      <c r="B1" s="55"/>
      <c r="C1" s="55"/>
      <c r="D1" s="55"/>
      <c r="E1" s="55"/>
      <c r="F1" s="55"/>
      <c r="G1" s="55"/>
      <c r="H1" s="55"/>
      <c r="I1" s="55"/>
      <c r="J1" s="55"/>
      <c r="K1" s="55"/>
      <c r="L1" s="55"/>
    </row>
    <row r="2" spans="1:16" s="56" customFormat="1" ht="18.899999999999999" customHeight="1" x14ac:dyDescent="0.3">
      <c r="A2" s="1" t="s">
        <v>437</v>
      </c>
      <c r="B2" s="57"/>
      <c r="C2" s="57"/>
      <c r="D2" s="57"/>
      <c r="E2" s="57"/>
      <c r="F2" s="57"/>
      <c r="G2" s="57"/>
      <c r="H2" s="57"/>
      <c r="I2" s="57"/>
      <c r="J2" s="57"/>
      <c r="K2" s="55"/>
      <c r="L2" s="55"/>
    </row>
    <row r="3" spans="1:16" s="60" customFormat="1" ht="54" customHeight="1" x14ac:dyDescent="0.3">
      <c r="A3" s="115" t="s">
        <v>441</v>
      </c>
      <c r="B3" s="58" t="s">
        <v>444</v>
      </c>
      <c r="C3" s="58" t="s">
        <v>445</v>
      </c>
      <c r="D3" s="58" t="s">
        <v>446</v>
      </c>
      <c r="E3" s="58" t="s">
        <v>447</v>
      </c>
      <c r="F3" s="58" t="s">
        <v>448</v>
      </c>
      <c r="G3" s="58" t="s">
        <v>449</v>
      </c>
      <c r="H3" s="58" t="s">
        <v>450</v>
      </c>
      <c r="I3" s="58" t="s">
        <v>451</v>
      </c>
      <c r="J3" s="59" t="s">
        <v>452</v>
      </c>
      <c r="O3" s="61"/>
      <c r="P3" s="61"/>
    </row>
    <row r="4" spans="1:16" s="56" customFormat="1" ht="18.899999999999999" customHeight="1" x14ac:dyDescent="0.3">
      <c r="A4" s="78" t="s">
        <v>300</v>
      </c>
      <c r="B4" s="63">
        <v>739</v>
      </c>
      <c r="C4" s="64">
        <v>38.745871127000001</v>
      </c>
      <c r="D4" s="64">
        <v>41.388397906999998</v>
      </c>
      <c r="E4" s="63">
        <v>1013</v>
      </c>
      <c r="F4" s="64">
        <v>43.584889424000004</v>
      </c>
      <c r="G4" s="64">
        <v>47.028279562000002</v>
      </c>
      <c r="H4" s="63">
        <v>1890</v>
      </c>
      <c r="I4" s="64">
        <v>68.044354838999993</v>
      </c>
      <c r="J4" s="79">
        <v>76.106580455</v>
      </c>
    </row>
    <row r="5" spans="1:16" s="56" customFormat="1" ht="18.899999999999999" customHeight="1" x14ac:dyDescent="0.3">
      <c r="A5" s="78" t="s">
        <v>301</v>
      </c>
      <c r="B5" s="63">
        <v>633</v>
      </c>
      <c r="C5" s="64">
        <v>37.021873902999999</v>
      </c>
      <c r="D5" s="64">
        <v>40.327338372</v>
      </c>
      <c r="E5" s="63">
        <v>790</v>
      </c>
      <c r="F5" s="64">
        <v>43.354187246000002</v>
      </c>
      <c r="G5" s="64">
        <v>46.420358984000003</v>
      </c>
      <c r="H5" s="63">
        <v>921</v>
      </c>
      <c r="I5" s="64">
        <v>48.750793987000002</v>
      </c>
      <c r="J5" s="79">
        <v>49.632169744000002</v>
      </c>
    </row>
    <row r="6" spans="1:16" s="56" customFormat="1" ht="18.899999999999999" customHeight="1" x14ac:dyDescent="0.3">
      <c r="A6" s="78" t="s">
        <v>287</v>
      </c>
      <c r="B6" s="63">
        <v>805</v>
      </c>
      <c r="C6" s="64">
        <v>40.328640849999999</v>
      </c>
      <c r="D6" s="64">
        <v>41.167516771000003</v>
      </c>
      <c r="E6" s="63">
        <v>911</v>
      </c>
      <c r="F6" s="64">
        <v>44.086333719999999</v>
      </c>
      <c r="G6" s="64">
        <v>45.248565730999999</v>
      </c>
      <c r="H6" s="63">
        <v>979</v>
      </c>
      <c r="I6" s="64">
        <v>44.021763569000001</v>
      </c>
      <c r="J6" s="79">
        <v>43.275349298000002</v>
      </c>
    </row>
    <row r="7" spans="1:16" s="56" customFormat="1" ht="18.899999999999999" customHeight="1" x14ac:dyDescent="0.3">
      <c r="A7" s="78" t="s">
        <v>302</v>
      </c>
      <c r="B7" s="63">
        <v>713</v>
      </c>
      <c r="C7" s="64">
        <v>35.384615384999996</v>
      </c>
      <c r="D7" s="64">
        <v>38.376572746000001</v>
      </c>
      <c r="E7" s="63">
        <v>1090</v>
      </c>
      <c r="F7" s="64">
        <v>47.422231889999999</v>
      </c>
      <c r="G7" s="64">
        <v>53.739845996</v>
      </c>
      <c r="H7" s="63">
        <v>1130</v>
      </c>
      <c r="I7" s="64">
        <v>43.293360407999998</v>
      </c>
      <c r="J7" s="79">
        <v>46.281333205000003</v>
      </c>
    </row>
    <row r="8" spans="1:16" s="56" customFormat="1" ht="18.899999999999999" customHeight="1" x14ac:dyDescent="0.3">
      <c r="A8" s="78" t="s">
        <v>303</v>
      </c>
      <c r="B8" s="63">
        <v>389</v>
      </c>
      <c r="C8" s="64">
        <v>48.209195686999998</v>
      </c>
      <c r="D8" s="64">
        <v>47.178922133</v>
      </c>
      <c r="E8" s="63">
        <v>515</v>
      </c>
      <c r="F8" s="64">
        <v>62.409112942</v>
      </c>
      <c r="G8" s="64">
        <v>62.038245076000003</v>
      </c>
      <c r="H8" s="63">
        <v>460</v>
      </c>
      <c r="I8" s="64">
        <v>54.657794676999998</v>
      </c>
      <c r="J8" s="79">
        <v>54.568030084</v>
      </c>
    </row>
    <row r="9" spans="1:16" s="56" customFormat="1" ht="18.899999999999999" customHeight="1" x14ac:dyDescent="0.3">
      <c r="A9" s="78" t="s">
        <v>304</v>
      </c>
      <c r="B9" s="63">
        <v>645</v>
      </c>
      <c r="C9" s="64">
        <v>32.175995211</v>
      </c>
      <c r="D9" s="64">
        <v>35.466486158999999</v>
      </c>
      <c r="E9" s="63">
        <v>998</v>
      </c>
      <c r="F9" s="64">
        <v>44.241510771999998</v>
      </c>
      <c r="G9" s="64">
        <v>47.584865618999999</v>
      </c>
      <c r="H9" s="63">
        <v>1132</v>
      </c>
      <c r="I9" s="64">
        <v>46.266399640000003</v>
      </c>
      <c r="J9" s="79">
        <v>49.601556010000003</v>
      </c>
    </row>
    <row r="10" spans="1:16" s="56" customFormat="1" ht="18.899999999999999" customHeight="1" x14ac:dyDescent="0.3">
      <c r="A10" s="78" t="s">
        <v>305</v>
      </c>
      <c r="B10" s="63">
        <v>653</v>
      </c>
      <c r="C10" s="64">
        <v>47.267462903000002</v>
      </c>
      <c r="D10" s="64">
        <v>47.847570890999997</v>
      </c>
      <c r="E10" s="63">
        <v>771</v>
      </c>
      <c r="F10" s="64">
        <v>54.770192512999998</v>
      </c>
      <c r="G10" s="64">
        <v>55.295068579999999</v>
      </c>
      <c r="H10" s="63">
        <v>736</v>
      </c>
      <c r="I10" s="64">
        <v>52.095130238000003</v>
      </c>
      <c r="J10" s="79">
        <v>51.232441538000003</v>
      </c>
    </row>
    <row r="11" spans="1:16" s="56" customFormat="1" ht="18.899999999999999" customHeight="1" x14ac:dyDescent="0.3">
      <c r="A11" s="78" t="s">
        <v>290</v>
      </c>
      <c r="B11" s="63">
        <v>732</v>
      </c>
      <c r="C11" s="64">
        <v>43.869111830000001</v>
      </c>
      <c r="D11" s="64">
        <v>48.885123798000002</v>
      </c>
      <c r="E11" s="63">
        <v>906</v>
      </c>
      <c r="F11" s="64">
        <v>49.769281477</v>
      </c>
      <c r="G11" s="64">
        <v>54.874402889000002</v>
      </c>
      <c r="H11" s="63">
        <v>1042</v>
      </c>
      <c r="I11" s="64">
        <v>51.558634339000001</v>
      </c>
      <c r="J11" s="79">
        <v>57.641472456999999</v>
      </c>
    </row>
    <row r="12" spans="1:16" s="56" customFormat="1" ht="18.899999999999999" customHeight="1" x14ac:dyDescent="0.3">
      <c r="A12" s="78" t="s">
        <v>306</v>
      </c>
      <c r="B12" s="63">
        <v>804</v>
      </c>
      <c r="C12" s="64">
        <v>67.722371968000004</v>
      </c>
      <c r="D12" s="64">
        <v>69.241655374999993</v>
      </c>
      <c r="E12" s="63">
        <v>1038</v>
      </c>
      <c r="F12" s="64">
        <v>79.944547134999993</v>
      </c>
      <c r="G12" s="64">
        <v>83.806854673000004</v>
      </c>
      <c r="H12" s="63">
        <v>1407</v>
      </c>
      <c r="I12" s="64">
        <v>101.92697769</v>
      </c>
      <c r="J12" s="79">
        <v>103.07543423</v>
      </c>
    </row>
    <row r="13" spans="1:16" s="56" customFormat="1" ht="18.899999999999999" customHeight="1" x14ac:dyDescent="0.3">
      <c r="A13" s="78" t="s">
        <v>307</v>
      </c>
      <c r="B13" s="63">
        <v>123</v>
      </c>
      <c r="C13" s="64">
        <v>44.356292824000001</v>
      </c>
      <c r="D13" s="64">
        <v>47.762351260999999</v>
      </c>
      <c r="E13" s="63">
        <v>161</v>
      </c>
      <c r="F13" s="64">
        <v>55.593922652000003</v>
      </c>
      <c r="G13" s="64">
        <v>57.482081413000003</v>
      </c>
      <c r="H13" s="63">
        <v>268</v>
      </c>
      <c r="I13" s="64">
        <v>79.430942501000004</v>
      </c>
      <c r="J13" s="79">
        <v>80.389544490999995</v>
      </c>
    </row>
    <row r="14" spans="1:16" s="56" customFormat="1" ht="18.899999999999999" customHeight="1" x14ac:dyDescent="0.3">
      <c r="A14" s="78" t="s">
        <v>308</v>
      </c>
      <c r="B14" s="63">
        <v>1434</v>
      </c>
      <c r="C14" s="64">
        <v>75.027468214999999</v>
      </c>
      <c r="D14" s="64">
        <v>78.173701910999995</v>
      </c>
      <c r="E14" s="63">
        <v>1801</v>
      </c>
      <c r="F14" s="64">
        <v>86.524141244000006</v>
      </c>
      <c r="G14" s="64">
        <v>91.368025424999999</v>
      </c>
      <c r="H14" s="63">
        <v>2203</v>
      </c>
      <c r="I14" s="64">
        <v>96.226085436999995</v>
      </c>
      <c r="J14" s="79">
        <v>100.23939903</v>
      </c>
    </row>
    <row r="15" spans="1:16" s="56" customFormat="1" ht="18.899999999999999" customHeight="1" x14ac:dyDescent="0.3">
      <c r="A15" s="78" t="s">
        <v>309</v>
      </c>
      <c r="B15" s="63">
        <v>811</v>
      </c>
      <c r="C15" s="64">
        <v>43.413093517</v>
      </c>
      <c r="D15" s="64">
        <v>45.309396477999996</v>
      </c>
      <c r="E15" s="63">
        <v>952</v>
      </c>
      <c r="F15" s="64">
        <v>48.890714873</v>
      </c>
      <c r="G15" s="64">
        <v>52.470849106999999</v>
      </c>
      <c r="H15" s="63">
        <v>1008</v>
      </c>
      <c r="I15" s="64">
        <v>48.271238386999997</v>
      </c>
      <c r="J15" s="79">
        <v>49.666301128000001</v>
      </c>
    </row>
    <row r="16" spans="1:16" s="56" customFormat="1" ht="18.899999999999999" customHeight="1" x14ac:dyDescent="0.3">
      <c r="A16" s="78" t="s">
        <v>310</v>
      </c>
      <c r="B16" s="63">
        <v>660</v>
      </c>
      <c r="C16" s="64">
        <v>65.822279843999993</v>
      </c>
      <c r="D16" s="64">
        <v>69.410770959000004</v>
      </c>
      <c r="E16" s="63">
        <v>729</v>
      </c>
      <c r="F16" s="64">
        <v>72.113957858999996</v>
      </c>
      <c r="G16" s="64">
        <v>78.215307030999995</v>
      </c>
      <c r="H16" s="63">
        <v>807</v>
      </c>
      <c r="I16" s="64">
        <v>76.225559649000004</v>
      </c>
      <c r="J16" s="79">
        <v>79.894123234999995</v>
      </c>
    </row>
    <row r="17" spans="1:12" s="56" customFormat="1" ht="18.899999999999999" customHeight="1" x14ac:dyDescent="0.3">
      <c r="A17" s="78" t="s">
        <v>311</v>
      </c>
      <c r="B17" s="63">
        <v>233</v>
      </c>
      <c r="C17" s="64">
        <v>39.869952087999998</v>
      </c>
      <c r="D17" s="64">
        <v>45.155749796000002</v>
      </c>
      <c r="E17" s="63">
        <v>315</v>
      </c>
      <c r="F17" s="64">
        <v>56.471853711000001</v>
      </c>
      <c r="G17" s="64">
        <v>56.836491013</v>
      </c>
      <c r="H17" s="63">
        <v>415</v>
      </c>
      <c r="I17" s="64">
        <v>69.525883733000001</v>
      </c>
      <c r="J17" s="79">
        <v>68.917277154999994</v>
      </c>
    </row>
    <row r="18" spans="1:12" s="56" customFormat="1" ht="18.899999999999999" customHeight="1" x14ac:dyDescent="0.3">
      <c r="A18" s="78" t="s">
        <v>312</v>
      </c>
      <c r="B18" s="63">
        <v>1020</v>
      </c>
      <c r="C18" s="64">
        <v>73.662165090000002</v>
      </c>
      <c r="D18" s="64">
        <v>93.184633706</v>
      </c>
      <c r="E18" s="63">
        <v>1380</v>
      </c>
      <c r="F18" s="64">
        <v>92.487098720000006</v>
      </c>
      <c r="G18" s="64">
        <v>120.70424914</v>
      </c>
      <c r="H18" s="63">
        <v>1535</v>
      </c>
      <c r="I18" s="64">
        <v>93.614685613000006</v>
      </c>
      <c r="J18" s="79">
        <v>109.00476528</v>
      </c>
    </row>
    <row r="19" spans="1:12" s="56" customFormat="1" ht="18.899999999999999" customHeight="1" x14ac:dyDescent="0.3">
      <c r="A19" s="78" t="s">
        <v>313</v>
      </c>
      <c r="B19" s="63">
        <v>1706</v>
      </c>
      <c r="C19" s="64">
        <v>77.768154260000003</v>
      </c>
      <c r="D19" s="64">
        <v>81.479816989</v>
      </c>
      <c r="E19" s="63">
        <v>2508</v>
      </c>
      <c r="F19" s="64">
        <v>113.59724613</v>
      </c>
      <c r="G19" s="64">
        <v>117.18715879</v>
      </c>
      <c r="H19" s="63">
        <v>2460</v>
      </c>
      <c r="I19" s="64">
        <v>107.58331147</v>
      </c>
      <c r="J19" s="79">
        <v>110.54207642999999</v>
      </c>
    </row>
    <row r="20" spans="1:12" s="56" customFormat="1" ht="18.899999999999999" customHeight="1" x14ac:dyDescent="0.3">
      <c r="A20" s="78" t="s">
        <v>314</v>
      </c>
      <c r="B20" s="63">
        <v>588</v>
      </c>
      <c r="C20" s="64">
        <v>77.297226238999997</v>
      </c>
      <c r="D20" s="64">
        <v>88.461017102</v>
      </c>
      <c r="E20" s="63">
        <v>931</v>
      </c>
      <c r="F20" s="64">
        <v>115.72405221</v>
      </c>
      <c r="G20" s="64">
        <v>124.91960354</v>
      </c>
      <c r="H20" s="63">
        <v>981</v>
      </c>
      <c r="I20" s="64">
        <v>116.78571429</v>
      </c>
      <c r="J20" s="79">
        <v>119.52892853</v>
      </c>
    </row>
    <row r="21" spans="1:12" s="56" customFormat="1" ht="18.899999999999999" customHeight="1" x14ac:dyDescent="0.3">
      <c r="A21" s="78" t="s">
        <v>315</v>
      </c>
      <c r="B21" s="63">
        <v>611</v>
      </c>
      <c r="C21" s="64">
        <v>73.561281002000001</v>
      </c>
      <c r="D21" s="64">
        <v>82.387526364999999</v>
      </c>
      <c r="E21" s="63">
        <v>648</v>
      </c>
      <c r="F21" s="64">
        <v>72.645739910000003</v>
      </c>
      <c r="G21" s="64">
        <v>77.241931093999995</v>
      </c>
      <c r="H21" s="63">
        <v>779</v>
      </c>
      <c r="I21" s="64">
        <v>81.078268109999996</v>
      </c>
      <c r="J21" s="79">
        <v>85.378252649999993</v>
      </c>
    </row>
    <row r="22" spans="1:12" s="56" customFormat="1" ht="18.899999999999999" customHeight="1" x14ac:dyDescent="0.3">
      <c r="A22" s="78" t="s">
        <v>316</v>
      </c>
      <c r="B22" s="63">
        <v>701</v>
      </c>
      <c r="C22" s="64">
        <v>109.30921566000001</v>
      </c>
      <c r="D22" s="64">
        <v>115.5249621</v>
      </c>
      <c r="E22" s="63">
        <v>741</v>
      </c>
      <c r="F22" s="64">
        <v>109.16322923</v>
      </c>
      <c r="G22" s="64">
        <v>116.28457217</v>
      </c>
      <c r="H22" s="63">
        <v>801</v>
      </c>
      <c r="I22" s="64">
        <v>108.1701553</v>
      </c>
      <c r="J22" s="79">
        <v>111.46990982</v>
      </c>
    </row>
    <row r="23" spans="1:12" s="56" customFormat="1" ht="18.899999999999999" customHeight="1" x14ac:dyDescent="0.3">
      <c r="A23" s="78" t="s">
        <v>317</v>
      </c>
      <c r="B23" s="63">
        <v>725</v>
      </c>
      <c r="C23" s="64">
        <v>40.664086599999997</v>
      </c>
      <c r="D23" s="64">
        <v>40.918131827000003</v>
      </c>
      <c r="E23" s="63">
        <v>982</v>
      </c>
      <c r="F23" s="64">
        <v>54.155407269000001</v>
      </c>
      <c r="G23" s="64">
        <v>54.739502938000001</v>
      </c>
      <c r="H23" s="63">
        <v>986</v>
      </c>
      <c r="I23" s="64">
        <v>54.036279936</v>
      </c>
      <c r="J23" s="79">
        <v>55.995055428000001</v>
      </c>
    </row>
    <row r="24" spans="1:12" s="56" customFormat="1" ht="18.899999999999999" customHeight="1" x14ac:dyDescent="0.3">
      <c r="A24" s="78" t="s">
        <v>318</v>
      </c>
      <c r="B24" s="63">
        <v>661</v>
      </c>
      <c r="C24" s="64">
        <v>46.516537649999997</v>
      </c>
      <c r="D24" s="64">
        <v>47.740326533000001</v>
      </c>
      <c r="E24" s="63">
        <v>833</v>
      </c>
      <c r="F24" s="64">
        <v>57.223328983000002</v>
      </c>
      <c r="G24" s="64">
        <v>58.669131626000002</v>
      </c>
      <c r="H24" s="63">
        <v>876</v>
      </c>
      <c r="I24" s="64">
        <v>57.510504202</v>
      </c>
      <c r="J24" s="79">
        <v>59.703704348000002</v>
      </c>
    </row>
    <row r="25" spans="1:12" s="56" customFormat="1" ht="18.899999999999999" customHeight="1" x14ac:dyDescent="0.3">
      <c r="A25" s="78" t="s">
        <v>299</v>
      </c>
      <c r="B25" s="63">
        <v>181</v>
      </c>
      <c r="C25" s="64">
        <v>418.01385680999999</v>
      </c>
      <c r="D25" s="64">
        <v>467.52856843000001</v>
      </c>
      <c r="E25" s="63">
        <v>294</v>
      </c>
      <c r="F25" s="64">
        <v>672.76887871999998</v>
      </c>
      <c r="G25" s="64">
        <v>719.59028740999997</v>
      </c>
      <c r="H25" s="63">
        <v>376</v>
      </c>
      <c r="I25" s="64">
        <v>874.41860465000002</v>
      </c>
      <c r="J25" s="79">
        <v>901.49037293000004</v>
      </c>
    </row>
    <row r="26" spans="1:12" s="56" customFormat="1" ht="18.899999999999999" customHeight="1" x14ac:dyDescent="0.3">
      <c r="A26" s="78" t="s">
        <v>319</v>
      </c>
      <c r="B26" s="63">
        <v>1169</v>
      </c>
      <c r="C26" s="64">
        <v>68.542949281999995</v>
      </c>
      <c r="D26" s="64">
        <v>71.092213479999998</v>
      </c>
      <c r="E26" s="63">
        <v>1720</v>
      </c>
      <c r="F26" s="64">
        <v>98.011282694000002</v>
      </c>
      <c r="G26" s="64">
        <v>100.47791841</v>
      </c>
      <c r="H26" s="63">
        <v>2108</v>
      </c>
      <c r="I26" s="64">
        <v>118.14156812</v>
      </c>
      <c r="J26" s="79">
        <v>114.93939051</v>
      </c>
    </row>
    <row r="27" spans="1:12" s="56" customFormat="1" ht="18.899999999999999" customHeight="1" x14ac:dyDescent="0.3">
      <c r="A27" s="78" t="s">
        <v>320</v>
      </c>
      <c r="B27" s="63">
        <v>1877</v>
      </c>
      <c r="C27" s="64">
        <v>128.33310542999999</v>
      </c>
      <c r="D27" s="64">
        <v>136.42042382</v>
      </c>
      <c r="E27" s="63">
        <v>2589</v>
      </c>
      <c r="F27" s="64">
        <v>173.10778282999999</v>
      </c>
      <c r="G27" s="64">
        <v>173.16616017000001</v>
      </c>
      <c r="H27" s="63">
        <v>2667</v>
      </c>
      <c r="I27" s="64">
        <v>177.11515474000001</v>
      </c>
      <c r="J27" s="79">
        <v>182.04294229000001</v>
      </c>
    </row>
    <row r="28" spans="1:12" s="56" customFormat="1" ht="18.899999999999999" customHeight="1" x14ac:dyDescent="0.3">
      <c r="A28" s="78" t="s">
        <v>321</v>
      </c>
      <c r="B28" s="63">
        <v>1042</v>
      </c>
      <c r="C28" s="64">
        <v>82.908975174999995</v>
      </c>
      <c r="D28" s="64">
        <v>92.880967522000006</v>
      </c>
      <c r="E28" s="63">
        <v>1561</v>
      </c>
      <c r="F28" s="64">
        <v>115.35619273</v>
      </c>
      <c r="G28" s="64">
        <v>121.31818122999999</v>
      </c>
      <c r="H28" s="63">
        <v>1851</v>
      </c>
      <c r="I28" s="64">
        <v>130.02247822000001</v>
      </c>
      <c r="J28" s="79">
        <v>130.92905805999999</v>
      </c>
    </row>
    <row r="29" spans="1:12" s="56" customFormat="1" ht="18.899999999999999" customHeight="1" x14ac:dyDescent="0.3">
      <c r="A29" s="78" t="s">
        <v>322</v>
      </c>
      <c r="B29" s="63">
        <v>1069</v>
      </c>
      <c r="C29" s="64">
        <v>166.84875916999999</v>
      </c>
      <c r="D29" s="64">
        <v>175.91698203000001</v>
      </c>
      <c r="E29" s="63">
        <v>1872</v>
      </c>
      <c r="F29" s="64">
        <v>274.80916030999998</v>
      </c>
      <c r="G29" s="64">
        <v>262.23632098000002</v>
      </c>
      <c r="H29" s="63">
        <v>1998</v>
      </c>
      <c r="I29" s="64">
        <v>294.25625919999999</v>
      </c>
      <c r="J29" s="79">
        <v>282.04368479999999</v>
      </c>
    </row>
    <row r="30" spans="1:12" ht="18.899999999999999" customHeight="1" x14ac:dyDescent="0.25">
      <c r="A30" s="80" t="s">
        <v>169</v>
      </c>
      <c r="B30" s="81">
        <v>20724</v>
      </c>
      <c r="C30" s="82">
        <v>60.166179894999999</v>
      </c>
      <c r="D30" s="82">
        <v>64.547822569000004</v>
      </c>
      <c r="E30" s="81">
        <v>28049</v>
      </c>
      <c r="F30" s="82">
        <v>76.472384442000006</v>
      </c>
      <c r="G30" s="82">
        <v>81.544305421000004</v>
      </c>
      <c r="H30" s="81">
        <v>31816</v>
      </c>
      <c r="I30" s="82">
        <v>81.111329225000006</v>
      </c>
      <c r="J30" s="83">
        <v>84.928014759999996</v>
      </c>
    </row>
    <row r="31" spans="1:12" ht="18.899999999999999" customHeight="1" x14ac:dyDescent="0.25">
      <c r="A31" s="84" t="s">
        <v>29</v>
      </c>
      <c r="B31" s="85">
        <v>70797</v>
      </c>
      <c r="C31" s="86">
        <v>118.93498280999999</v>
      </c>
      <c r="D31" s="86">
        <v>123.99588036</v>
      </c>
      <c r="E31" s="85">
        <v>170554</v>
      </c>
      <c r="F31" s="86">
        <v>269.54021989</v>
      </c>
      <c r="G31" s="86">
        <v>275.72333218</v>
      </c>
      <c r="H31" s="85">
        <v>183063</v>
      </c>
      <c r="I31" s="86">
        <v>270.70834632999998</v>
      </c>
      <c r="J31" s="87">
        <v>270.70834632999998</v>
      </c>
      <c r="K31" s="88"/>
      <c r="L31" s="88"/>
    </row>
    <row r="32" spans="1:12" ht="18.899999999999999" customHeight="1" x14ac:dyDescent="0.25">
      <c r="A32" s="71" t="s">
        <v>419</v>
      </c>
    </row>
    <row r="33" spans="1:16" s="60" customFormat="1" ht="18.899999999999999" customHeight="1" x14ac:dyDescent="0.3">
      <c r="A33" s="56"/>
      <c r="B33" s="72"/>
      <c r="C33" s="73"/>
      <c r="D33" s="73"/>
      <c r="E33" s="73"/>
      <c r="F33" s="73"/>
      <c r="G33" s="73"/>
      <c r="H33" s="72"/>
      <c r="I33" s="73"/>
      <c r="J33" s="73"/>
      <c r="O33" s="54"/>
      <c r="P33" s="54"/>
    </row>
    <row r="34" spans="1:16" ht="15.6" x14ac:dyDescent="0.3">
      <c r="A34" s="117" t="s">
        <v>460</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463</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5" t="s">
        <v>442</v>
      </c>
      <c r="B3" s="58" t="s">
        <v>444</v>
      </c>
      <c r="C3" s="58" t="s">
        <v>445</v>
      </c>
      <c r="D3" s="58" t="s">
        <v>446</v>
      </c>
      <c r="E3" s="58" t="s">
        <v>447</v>
      </c>
      <c r="F3" s="58" t="s">
        <v>448</v>
      </c>
      <c r="G3" s="58" t="s">
        <v>449</v>
      </c>
      <c r="H3" s="58" t="s">
        <v>450</v>
      </c>
      <c r="I3" s="58" t="s">
        <v>451</v>
      </c>
      <c r="J3" s="59" t="s">
        <v>452</v>
      </c>
      <c r="O3" s="61"/>
      <c r="P3" s="61"/>
    </row>
    <row r="4" spans="1:16" s="56" customFormat="1" ht="18.899999999999999" customHeight="1" x14ac:dyDescent="0.3">
      <c r="A4" s="78" t="s">
        <v>323</v>
      </c>
      <c r="B4" s="63">
        <v>77</v>
      </c>
      <c r="C4" s="64">
        <v>25.337282000999998</v>
      </c>
      <c r="D4" s="64">
        <v>28.421051065</v>
      </c>
      <c r="E4" s="63">
        <v>145</v>
      </c>
      <c r="F4" s="64">
        <v>40.288969158</v>
      </c>
      <c r="G4" s="64">
        <v>44.161309924999998</v>
      </c>
      <c r="H4" s="63">
        <v>283</v>
      </c>
      <c r="I4" s="64">
        <v>65.554783413999999</v>
      </c>
      <c r="J4" s="79">
        <v>70.624627755999995</v>
      </c>
    </row>
    <row r="5" spans="1:16" s="56" customFormat="1" ht="18.899999999999999" customHeight="1" x14ac:dyDescent="0.3">
      <c r="A5" s="78" t="s">
        <v>344</v>
      </c>
      <c r="B5" s="63">
        <v>81</v>
      </c>
      <c r="C5" s="64">
        <v>24.390243902000002</v>
      </c>
      <c r="D5" s="64">
        <v>26.705265922999999</v>
      </c>
      <c r="E5" s="63">
        <v>249</v>
      </c>
      <c r="F5" s="64">
        <v>66.630987422999993</v>
      </c>
      <c r="G5" s="64">
        <v>73.111816817000005</v>
      </c>
      <c r="H5" s="63">
        <v>350</v>
      </c>
      <c r="I5" s="64">
        <v>83.412774071000001</v>
      </c>
      <c r="J5" s="79">
        <v>86.413092789000004</v>
      </c>
    </row>
    <row r="6" spans="1:16" s="56" customFormat="1" ht="18.899999999999999" customHeight="1" x14ac:dyDescent="0.3">
      <c r="A6" s="78" t="s">
        <v>324</v>
      </c>
      <c r="B6" s="63">
        <v>148</v>
      </c>
      <c r="C6" s="64">
        <v>41.468198375</v>
      </c>
      <c r="D6" s="64">
        <v>48.145916491000001</v>
      </c>
      <c r="E6" s="63">
        <v>398</v>
      </c>
      <c r="F6" s="64">
        <v>99.974880682999995</v>
      </c>
      <c r="G6" s="64">
        <v>112.28491126999999</v>
      </c>
      <c r="H6" s="63">
        <v>832</v>
      </c>
      <c r="I6" s="64">
        <v>170.56170562</v>
      </c>
      <c r="J6" s="79">
        <v>194.31074921000001</v>
      </c>
    </row>
    <row r="7" spans="1:16" s="56" customFormat="1" ht="18.899999999999999" customHeight="1" x14ac:dyDescent="0.3">
      <c r="A7" s="78" t="s">
        <v>339</v>
      </c>
      <c r="B7" s="63">
        <v>113</v>
      </c>
      <c r="C7" s="64">
        <v>125.13842746</v>
      </c>
      <c r="D7" s="64">
        <v>126.51136447</v>
      </c>
      <c r="E7" s="63">
        <v>246</v>
      </c>
      <c r="F7" s="64">
        <v>273.94209353999997</v>
      </c>
      <c r="G7" s="64">
        <v>268.42885109000002</v>
      </c>
      <c r="H7" s="63">
        <v>307</v>
      </c>
      <c r="I7" s="64">
        <v>326.24867162999999</v>
      </c>
      <c r="J7" s="79">
        <v>323.12284197000002</v>
      </c>
    </row>
    <row r="8" spans="1:16" s="56" customFormat="1" ht="18.899999999999999" customHeight="1" x14ac:dyDescent="0.3">
      <c r="A8" s="78" t="s">
        <v>325</v>
      </c>
      <c r="B8" s="63">
        <v>317</v>
      </c>
      <c r="C8" s="64">
        <v>74.065420560999996</v>
      </c>
      <c r="D8" s="64">
        <v>85.930894019999997</v>
      </c>
      <c r="E8" s="63">
        <v>1029</v>
      </c>
      <c r="F8" s="64">
        <v>205.43022558999999</v>
      </c>
      <c r="G8" s="64">
        <v>246.62526459</v>
      </c>
      <c r="H8" s="63">
        <v>1291</v>
      </c>
      <c r="I8" s="64">
        <v>216.42917016000001</v>
      </c>
      <c r="J8" s="79">
        <v>245.85609188999999</v>
      </c>
    </row>
    <row r="9" spans="1:16" s="56" customFormat="1" ht="18.899999999999999" customHeight="1" x14ac:dyDescent="0.3">
      <c r="A9" s="78" t="s">
        <v>340</v>
      </c>
      <c r="B9" s="63">
        <v>319</v>
      </c>
      <c r="C9" s="64">
        <v>78.416912487999994</v>
      </c>
      <c r="D9" s="64">
        <v>94.954206506999995</v>
      </c>
      <c r="E9" s="63">
        <v>915</v>
      </c>
      <c r="F9" s="64">
        <v>173.95437261999999</v>
      </c>
      <c r="G9" s="64">
        <v>207.50827763999999</v>
      </c>
      <c r="H9" s="63">
        <v>1639</v>
      </c>
      <c r="I9" s="64">
        <v>248.71016692000001</v>
      </c>
      <c r="J9" s="79">
        <v>284.04400820000001</v>
      </c>
    </row>
    <row r="10" spans="1:16" s="56" customFormat="1" ht="18.899999999999999" customHeight="1" x14ac:dyDescent="0.3">
      <c r="A10" s="78" t="s">
        <v>326</v>
      </c>
      <c r="B10" s="63">
        <v>376</v>
      </c>
      <c r="C10" s="64">
        <v>99.629040806000006</v>
      </c>
      <c r="D10" s="64">
        <v>106.84624615</v>
      </c>
      <c r="E10" s="63">
        <v>1513</v>
      </c>
      <c r="F10" s="64">
        <v>385.96938776000002</v>
      </c>
      <c r="G10" s="64">
        <v>419.86711073999999</v>
      </c>
      <c r="H10" s="63">
        <v>1895</v>
      </c>
      <c r="I10" s="64">
        <v>458.72670055999998</v>
      </c>
      <c r="J10" s="79">
        <v>471.10834734999997</v>
      </c>
    </row>
    <row r="11" spans="1:16" s="56" customFormat="1" ht="18.899999999999999" customHeight="1" x14ac:dyDescent="0.3">
      <c r="A11" s="78" t="s">
        <v>327</v>
      </c>
      <c r="B11" s="63">
        <v>131</v>
      </c>
      <c r="C11" s="64">
        <v>65.829145729000004</v>
      </c>
      <c r="D11" s="64">
        <v>80.372848426000004</v>
      </c>
      <c r="E11" s="63">
        <v>70</v>
      </c>
      <c r="F11" s="64">
        <v>34.1796875</v>
      </c>
      <c r="G11" s="64">
        <v>38.634378736999999</v>
      </c>
      <c r="H11" s="63">
        <v>130</v>
      </c>
      <c r="I11" s="64">
        <v>55.650684931999997</v>
      </c>
      <c r="J11" s="79">
        <v>60.494370775</v>
      </c>
    </row>
    <row r="12" spans="1:16" s="56" customFormat="1" ht="18.899999999999999" customHeight="1" x14ac:dyDescent="0.3">
      <c r="A12" s="78" t="s">
        <v>206</v>
      </c>
      <c r="B12" s="63">
        <v>226</v>
      </c>
      <c r="C12" s="64">
        <v>121.63616792000001</v>
      </c>
      <c r="D12" s="64">
        <v>120.99704027999999</v>
      </c>
      <c r="E12" s="63">
        <v>1141</v>
      </c>
      <c r="F12" s="64">
        <v>588.44765342999995</v>
      </c>
      <c r="G12" s="64">
        <v>562.96181620000004</v>
      </c>
      <c r="H12" s="63">
        <v>1142</v>
      </c>
      <c r="I12" s="64">
        <v>571.57157156999995</v>
      </c>
      <c r="J12" s="79">
        <v>566.89609297000004</v>
      </c>
    </row>
    <row r="13" spans="1:16" s="56" customFormat="1" ht="18.899999999999999" customHeight="1" x14ac:dyDescent="0.3">
      <c r="A13" s="78" t="s">
        <v>328</v>
      </c>
      <c r="B13" s="63">
        <v>603</v>
      </c>
      <c r="C13" s="64">
        <v>153.35707019</v>
      </c>
      <c r="D13" s="64">
        <v>152.87886053</v>
      </c>
      <c r="E13" s="63">
        <v>256</v>
      </c>
      <c r="F13" s="64">
        <v>56.624640565999997</v>
      </c>
      <c r="G13" s="64">
        <v>57.646900488999997</v>
      </c>
      <c r="H13" s="63">
        <v>337</v>
      </c>
      <c r="I13" s="64">
        <v>65.183752417999997</v>
      </c>
      <c r="J13" s="79">
        <v>71.176817427000003</v>
      </c>
    </row>
    <row r="14" spans="1:16" s="56" customFormat="1" ht="18.899999999999999" customHeight="1" x14ac:dyDescent="0.3">
      <c r="A14" s="78" t="s">
        <v>341</v>
      </c>
      <c r="B14" s="63">
        <v>367</v>
      </c>
      <c r="C14" s="64">
        <v>83.050463906000004</v>
      </c>
      <c r="D14" s="64">
        <v>89.829011321999999</v>
      </c>
      <c r="E14" s="63">
        <v>1130</v>
      </c>
      <c r="F14" s="64">
        <v>201.85780636000001</v>
      </c>
      <c r="G14" s="64">
        <v>219.00689201</v>
      </c>
      <c r="H14" s="63">
        <v>1544</v>
      </c>
      <c r="I14" s="64">
        <v>259.53941838999998</v>
      </c>
      <c r="J14" s="79">
        <v>261.14761370000002</v>
      </c>
    </row>
    <row r="15" spans="1:16" s="56" customFormat="1" ht="18.899999999999999" customHeight="1" x14ac:dyDescent="0.3">
      <c r="A15" s="78" t="s">
        <v>329</v>
      </c>
      <c r="B15" s="63">
        <v>621</v>
      </c>
      <c r="C15" s="64">
        <v>80.471685887999996</v>
      </c>
      <c r="D15" s="64">
        <v>86.957660426999993</v>
      </c>
      <c r="E15" s="63">
        <v>1553</v>
      </c>
      <c r="F15" s="64">
        <v>186.05487001</v>
      </c>
      <c r="G15" s="64">
        <v>202.64097681000001</v>
      </c>
      <c r="H15" s="63">
        <v>2092</v>
      </c>
      <c r="I15" s="64">
        <v>217.19269102999999</v>
      </c>
      <c r="J15" s="79">
        <v>228.31920496000001</v>
      </c>
    </row>
    <row r="16" spans="1:16" s="56" customFormat="1" ht="18.899999999999999" customHeight="1" x14ac:dyDescent="0.3">
      <c r="A16" s="78" t="s">
        <v>342</v>
      </c>
      <c r="B16" s="63">
        <v>267</v>
      </c>
      <c r="C16" s="64">
        <v>139.57135389000001</v>
      </c>
      <c r="D16" s="64">
        <v>145.55271464</v>
      </c>
      <c r="E16" s="63">
        <v>1062</v>
      </c>
      <c r="F16" s="64">
        <v>512.05400193000003</v>
      </c>
      <c r="G16" s="64">
        <v>529.65431262000004</v>
      </c>
      <c r="H16" s="63">
        <v>1267</v>
      </c>
      <c r="I16" s="64">
        <v>558.39576906000002</v>
      </c>
      <c r="J16" s="79">
        <v>537.18470828</v>
      </c>
    </row>
    <row r="17" spans="1:16" s="56" customFormat="1" ht="18.899999999999999" customHeight="1" x14ac:dyDescent="0.3">
      <c r="A17" s="78" t="s">
        <v>330</v>
      </c>
      <c r="B17" s="63">
        <v>294</v>
      </c>
      <c r="C17" s="64">
        <v>210</v>
      </c>
      <c r="D17" s="64">
        <v>218.80058499</v>
      </c>
      <c r="E17" s="63">
        <v>725</v>
      </c>
      <c r="F17" s="64">
        <v>525.74329223999996</v>
      </c>
      <c r="G17" s="64">
        <v>526.40203902999997</v>
      </c>
      <c r="H17" s="63">
        <v>849</v>
      </c>
      <c r="I17" s="64">
        <v>615.66352429000005</v>
      </c>
      <c r="J17" s="79">
        <v>595.89219797999999</v>
      </c>
    </row>
    <row r="18" spans="1:16" s="56" customFormat="1" ht="18.899999999999999" customHeight="1" x14ac:dyDescent="0.3">
      <c r="A18" s="78" t="s">
        <v>331</v>
      </c>
      <c r="B18" s="63">
        <v>444</v>
      </c>
      <c r="C18" s="64">
        <v>158.57142856999999</v>
      </c>
      <c r="D18" s="64">
        <v>148.01890005999999</v>
      </c>
      <c r="E18" s="63">
        <v>1568</v>
      </c>
      <c r="F18" s="64">
        <v>549.98246228999994</v>
      </c>
      <c r="G18" s="64">
        <v>505.48775640000002</v>
      </c>
      <c r="H18" s="63">
        <v>1732</v>
      </c>
      <c r="I18" s="64">
        <v>587.11864406999996</v>
      </c>
      <c r="J18" s="79">
        <v>541.09261016000005</v>
      </c>
    </row>
    <row r="19" spans="1:16" s="56" customFormat="1" ht="18.899999999999999" customHeight="1" x14ac:dyDescent="0.3">
      <c r="A19" s="78" t="s">
        <v>332</v>
      </c>
      <c r="B19" s="63">
        <v>284</v>
      </c>
      <c r="C19" s="64">
        <v>126.27834593</v>
      </c>
      <c r="D19" s="64">
        <v>119.92678745000001</v>
      </c>
      <c r="E19" s="63">
        <v>890</v>
      </c>
      <c r="F19" s="64">
        <v>382.63112640000003</v>
      </c>
      <c r="G19" s="64">
        <v>368.56285521000001</v>
      </c>
      <c r="H19" s="63">
        <v>1190</v>
      </c>
      <c r="I19" s="64">
        <v>482.36724766999998</v>
      </c>
      <c r="J19" s="79">
        <v>446.65880528000002</v>
      </c>
    </row>
    <row r="20" spans="1:16" s="56" customFormat="1" ht="18.899999999999999" customHeight="1" x14ac:dyDescent="0.3">
      <c r="A20" s="78" t="s">
        <v>333</v>
      </c>
      <c r="B20" s="63">
        <v>177</v>
      </c>
      <c r="C20" s="64">
        <v>80.858839653000004</v>
      </c>
      <c r="D20" s="64">
        <v>82.761089552000001</v>
      </c>
      <c r="E20" s="63">
        <v>559</v>
      </c>
      <c r="F20" s="64">
        <v>247.12643678000001</v>
      </c>
      <c r="G20" s="64">
        <v>251.94879738</v>
      </c>
      <c r="H20" s="63">
        <v>819</v>
      </c>
      <c r="I20" s="64">
        <v>334.01305057000002</v>
      </c>
      <c r="J20" s="79">
        <v>324.59599938999997</v>
      </c>
    </row>
    <row r="21" spans="1:16" s="56" customFormat="1" ht="18.899999999999999" customHeight="1" x14ac:dyDescent="0.3">
      <c r="A21" s="78" t="s">
        <v>334</v>
      </c>
      <c r="B21" s="63">
        <v>372</v>
      </c>
      <c r="C21" s="64">
        <v>175.3063148</v>
      </c>
      <c r="D21" s="64">
        <v>176.56929724</v>
      </c>
      <c r="E21" s="63">
        <v>1104</v>
      </c>
      <c r="F21" s="64">
        <v>506.18982118000002</v>
      </c>
      <c r="G21" s="64">
        <v>504.47513214000003</v>
      </c>
      <c r="H21" s="63">
        <v>1255</v>
      </c>
      <c r="I21" s="64">
        <v>550.68012285999998</v>
      </c>
      <c r="J21" s="79">
        <v>525.76789899000005</v>
      </c>
    </row>
    <row r="22" spans="1:16" s="56" customFormat="1" ht="18.899999999999999" customHeight="1" x14ac:dyDescent="0.3">
      <c r="A22" s="78" t="s">
        <v>343</v>
      </c>
      <c r="B22" s="63">
        <v>948</v>
      </c>
      <c r="C22" s="64">
        <v>234.30548690000001</v>
      </c>
      <c r="D22" s="64">
        <v>228.56654712</v>
      </c>
      <c r="E22" s="63">
        <v>2452</v>
      </c>
      <c r="F22" s="64">
        <v>600.98039215999995</v>
      </c>
      <c r="G22" s="64">
        <v>593.85289160000002</v>
      </c>
      <c r="H22" s="63">
        <v>3182</v>
      </c>
      <c r="I22" s="64">
        <v>753.49277764999999</v>
      </c>
      <c r="J22" s="79">
        <v>735.53575747000002</v>
      </c>
    </row>
    <row r="23" spans="1:16" s="56" customFormat="1" ht="18.899999999999999" customHeight="1" x14ac:dyDescent="0.3">
      <c r="A23" s="78" t="s">
        <v>335</v>
      </c>
      <c r="B23" s="63">
        <v>445</v>
      </c>
      <c r="C23" s="64">
        <v>85.021016431000007</v>
      </c>
      <c r="D23" s="64">
        <v>89.498492002999996</v>
      </c>
      <c r="E23" s="63">
        <v>295</v>
      </c>
      <c r="F23" s="64">
        <v>48.123980424000003</v>
      </c>
      <c r="G23" s="64">
        <v>54.707433989000002</v>
      </c>
      <c r="H23" s="63">
        <v>682</v>
      </c>
      <c r="I23" s="64">
        <v>100.53066038</v>
      </c>
      <c r="J23" s="79">
        <v>110.55836972</v>
      </c>
    </row>
    <row r="24" spans="1:16" s="56" customFormat="1" ht="18.899999999999999" customHeight="1" x14ac:dyDescent="0.3">
      <c r="A24" s="78" t="s">
        <v>336</v>
      </c>
      <c r="B24" s="63">
        <v>449</v>
      </c>
      <c r="C24" s="64">
        <v>143.40466305000001</v>
      </c>
      <c r="D24" s="64">
        <v>145.17370607999999</v>
      </c>
      <c r="E24" s="63">
        <v>1879</v>
      </c>
      <c r="F24" s="64">
        <v>586.27145085999996</v>
      </c>
      <c r="G24" s="64">
        <v>576.74681881000004</v>
      </c>
      <c r="H24" s="63">
        <v>1812</v>
      </c>
      <c r="I24" s="64">
        <v>536.25332938999998</v>
      </c>
      <c r="J24" s="79">
        <v>527.83393433000003</v>
      </c>
    </row>
    <row r="25" spans="1:16" s="56" customFormat="1" ht="18.899999999999999" customHeight="1" x14ac:dyDescent="0.3">
      <c r="A25" s="78" t="s">
        <v>337</v>
      </c>
      <c r="B25" s="63">
        <v>963</v>
      </c>
      <c r="C25" s="64">
        <v>135.59560687000001</v>
      </c>
      <c r="D25" s="64">
        <v>132.88567608</v>
      </c>
      <c r="E25" s="63">
        <v>4493</v>
      </c>
      <c r="F25" s="64">
        <v>607.81926407000003</v>
      </c>
      <c r="G25" s="64">
        <v>597.46530890999998</v>
      </c>
      <c r="H25" s="63">
        <v>4455</v>
      </c>
      <c r="I25" s="64">
        <v>591.47636750000004</v>
      </c>
      <c r="J25" s="79">
        <v>578.39108921000002</v>
      </c>
    </row>
    <row r="26" spans="1:16" s="56" customFormat="1" ht="18.899999999999999" customHeight="1" x14ac:dyDescent="0.3">
      <c r="A26" s="78" t="s">
        <v>338</v>
      </c>
      <c r="B26" s="63">
        <v>556</v>
      </c>
      <c r="C26" s="64">
        <v>226.47657841</v>
      </c>
      <c r="D26" s="64">
        <v>229.85652544000001</v>
      </c>
      <c r="E26" s="63">
        <v>1876</v>
      </c>
      <c r="F26" s="64">
        <v>757.97979797999994</v>
      </c>
      <c r="G26" s="64">
        <v>742.55414510000003</v>
      </c>
      <c r="H26" s="63">
        <v>1846</v>
      </c>
      <c r="I26" s="64">
        <v>725.34381139000004</v>
      </c>
      <c r="J26" s="79">
        <v>722.78315683999995</v>
      </c>
    </row>
    <row r="27" spans="1:16" s="56" customFormat="1" ht="18.899999999999999" customHeight="1" x14ac:dyDescent="0.3">
      <c r="A27" s="80" t="s">
        <v>174</v>
      </c>
      <c r="B27" s="81">
        <v>8578</v>
      </c>
      <c r="C27" s="82">
        <v>110.66816323</v>
      </c>
      <c r="D27" s="82">
        <v>118.29847150000001</v>
      </c>
      <c r="E27" s="81">
        <v>25548</v>
      </c>
      <c r="F27" s="82">
        <v>299.81692719</v>
      </c>
      <c r="G27" s="82">
        <v>319.56051694000001</v>
      </c>
      <c r="H27" s="81">
        <v>30931</v>
      </c>
      <c r="I27" s="82">
        <v>327.79084800999999</v>
      </c>
      <c r="J27" s="83">
        <v>342.54289906999998</v>
      </c>
    </row>
    <row r="28" spans="1:16" ht="18.899999999999999" customHeight="1" x14ac:dyDescent="0.25">
      <c r="A28" s="84" t="s">
        <v>29</v>
      </c>
      <c r="B28" s="85">
        <v>70797</v>
      </c>
      <c r="C28" s="86">
        <v>118.93498280999999</v>
      </c>
      <c r="D28" s="86">
        <v>123.99588036</v>
      </c>
      <c r="E28" s="85">
        <v>170554</v>
      </c>
      <c r="F28" s="86">
        <v>269.54021989</v>
      </c>
      <c r="G28" s="86">
        <v>275.72333218</v>
      </c>
      <c r="H28" s="85">
        <v>183063</v>
      </c>
      <c r="I28" s="86">
        <v>270.70834632999998</v>
      </c>
      <c r="J28" s="87">
        <v>270.70834632999998</v>
      </c>
      <c r="K28" s="88"/>
      <c r="L28" s="88"/>
    </row>
    <row r="29" spans="1:16" ht="18.899999999999999" customHeight="1" x14ac:dyDescent="0.25">
      <c r="A29" s="71" t="s">
        <v>419</v>
      </c>
    </row>
    <row r="30" spans="1:16" s="60" customFormat="1" ht="18.899999999999999" customHeight="1" x14ac:dyDescent="0.3">
      <c r="A30" s="56"/>
      <c r="B30" s="74"/>
      <c r="C30" s="74"/>
      <c r="D30" s="74"/>
      <c r="E30" s="74"/>
      <c r="F30" s="74"/>
      <c r="G30" s="74"/>
      <c r="H30" s="74"/>
      <c r="I30" s="74"/>
      <c r="J30" s="74"/>
      <c r="O30" s="54"/>
      <c r="P30" s="54"/>
    </row>
    <row r="31" spans="1:16" ht="15.6" x14ac:dyDescent="0.3">
      <c r="A31" s="117" t="s">
        <v>460</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56"/>
      <c r="B51" s="56"/>
      <c r="C51" s="56"/>
      <c r="D51" s="56"/>
      <c r="F51" s="56"/>
      <c r="G51" s="56"/>
      <c r="H51" s="56"/>
      <c r="I51" s="56"/>
      <c r="J51" s="56"/>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467</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5" t="s">
        <v>442</v>
      </c>
      <c r="B3" s="58" t="s">
        <v>444</v>
      </c>
      <c r="C3" s="58" t="s">
        <v>445</v>
      </c>
      <c r="D3" s="58" t="s">
        <v>446</v>
      </c>
      <c r="E3" s="58" t="s">
        <v>447</v>
      </c>
      <c r="F3" s="58" t="s">
        <v>448</v>
      </c>
      <c r="G3" s="58" t="s">
        <v>449</v>
      </c>
      <c r="H3" s="58" t="s">
        <v>450</v>
      </c>
      <c r="I3" s="58" t="s">
        <v>451</v>
      </c>
      <c r="J3" s="59" t="s">
        <v>452</v>
      </c>
      <c r="O3" s="61"/>
      <c r="P3" s="61"/>
    </row>
    <row r="4" spans="1:16" s="56" customFormat="1" ht="18.899999999999999" customHeight="1" x14ac:dyDescent="0.3">
      <c r="A4" s="78" t="s">
        <v>345</v>
      </c>
      <c r="B4" s="63">
        <v>659</v>
      </c>
      <c r="C4" s="64">
        <v>96.528489820000004</v>
      </c>
      <c r="D4" s="64">
        <v>112.38945323999999</v>
      </c>
      <c r="E4" s="63">
        <v>1307</v>
      </c>
      <c r="F4" s="64">
        <v>173.89568919999999</v>
      </c>
      <c r="G4" s="64">
        <v>195.64191137</v>
      </c>
      <c r="H4" s="63">
        <v>1951</v>
      </c>
      <c r="I4" s="64">
        <v>219.95490416999999</v>
      </c>
      <c r="J4" s="79">
        <v>248.62324022999999</v>
      </c>
    </row>
    <row r="5" spans="1:16" s="56" customFormat="1" ht="18.899999999999999" customHeight="1" x14ac:dyDescent="0.3">
      <c r="A5" s="78" t="s">
        <v>353</v>
      </c>
      <c r="B5" s="63">
        <v>1047</v>
      </c>
      <c r="C5" s="64">
        <v>194.17655786</v>
      </c>
      <c r="D5" s="64">
        <v>186.40818060999999</v>
      </c>
      <c r="E5" s="63">
        <v>3537</v>
      </c>
      <c r="F5" s="64">
        <v>645.55575835000002</v>
      </c>
      <c r="G5" s="64">
        <v>591.75569404999999</v>
      </c>
      <c r="H5" s="63">
        <v>4010</v>
      </c>
      <c r="I5" s="64">
        <v>698.72800139000003</v>
      </c>
      <c r="J5" s="79">
        <v>628.33455623999998</v>
      </c>
    </row>
    <row r="6" spans="1:16" s="56" customFormat="1" ht="18.899999999999999" customHeight="1" x14ac:dyDescent="0.3">
      <c r="A6" s="78" t="s">
        <v>346</v>
      </c>
      <c r="B6" s="63">
        <v>434</v>
      </c>
      <c r="C6" s="64">
        <v>110.15228426</v>
      </c>
      <c r="D6" s="64">
        <v>114.12766370999999</v>
      </c>
      <c r="E6" s="63">
        <v>1609</v>
      </c>
      <c r="F6" s="64">
        <v>323.15726049</v>
      </c>
      <c r="G6" s="64">
        <v>337.93509587</v>
      </c>
      <c r="H6" s="63">
        <v>2189</v>
      </c>
      <c r="I6" s="64">
        <v>417.27030117999999</v>
      </c>
      <c r="J6" s="79">
        <v>425.00025797000001</v>
      </c>
    </row>
    <row r="7" spans="1:16" s="56" customFormat="1" ht="18.899999999999999" customHeight="1" x14ac:dyDescent="0.3">
      <c r="A7" s="78" t="s">
        <v>354</v>
      </c>
      <c r="B7" s="63">
        <v>1091</v>
      </c>
      <c r="C7" s="64">
        <v>119.03982542</v>
      </c>
      <c r="D7" s="64">
        <v>134.34969694</v>
      </c>
      <c r="E7" s="63">
        <v>3654</v>
      </c>
      <c r="F7" s="64">
        <v>373.58143338999997</v>
      </c>
      <c r="G7" s="64">
        <v>392.25248754</v>
      </c>
      <c r="H7" s="63">
        <v>5163</v>
      </c>
      <c r="I7" s="64">
        <v>502.53065992000001</v>
      </c>
      <c r="J7" s="79">
        <v>512.83277760999999</v>
      </c>
    </row>
    <row r="8" spans="1:16" s="56" customFormat="1" ht="18.899999999999999" customHeight="1" x14ac:dyDescent="0.3">
      <c r="A8" s="78" t="s">
        <v>355</v>
      </c>
      <c r="B8" s="63">
        <v>290</v>
      </c>
      <c r="C8" s="64">
        <v>128.77442274000001</v>
      </c>
      <c r="D8" s="64">
        <v>128.22164644</v>
      </c>
      <c r="E8" s="63">
        <v>1106</v>
      </c>
      <c r="F8" s="64">
        <v>471.44075020999998</v>
      </c>
      <c r="G8" s="64">
        <v>469.69739843000002</v>
      </c>
      <c r="H8" s="63">
        <v>1422</v>
      </c>
      <c r="I8" s="64">
        <v>584.94446730000004</v>
      </c>
      <c r="J8" s="79">
        <v>534.46954047999998</v>
      </c>
    </row>
    <row r="9" spans="1:16" s="56" customFormat="1" ht="18.899999999999999" customHeight="1" x14ac:dyDescent="0.3">
      <c r="A9" s="78" t="s">
        <v>356</v>
      </c>
      <c r="B9" s="63">
        <v>1641</v>
      </c>
      <c r="C9" s="64">
        <v>172.82780410999999</v>
      </c>
      <c r="D9" s="64">
        <v>187.25567365000001</v>
      </c>
      <c r="E9" s="63">
        <v>4601</v>
      </c>
      <c r="F9" s="64">
        <v>463.81048386999998</v>
      </c>
      <c r="G9" s="64">
        <v>510.94265175999999</v>
      </c>
      <c r="H9" s="63">
        <v>5549</v>
      </c>
      <c r="I9" s="64">
        <v>529.58579882000004</v>
      </c>
      <c r="J9" s="79">
        <v>557.04485810000006</v>
      </c>
    </row>
    <row r="10" spans="1:16" s="56" customFormat="1" ht="18.899999999999999" customHeight="1" x14ac:dyDescent="0.3">
      <c r="A10" s="78" t="s">
        <v>347</v>
      </c>
      <c r="B10" s="63">
        <v>373</v>
      </c>
      <c r="C10" s="64">
        <v>200.32223415999999</v>
      </c>
      <c r="D10" s="64">
        <v>198.6414408</v>
      </c>
      <c r="E10" s="63">
        <v>921</v>
      </c>
      <c r="F10" s="64">
        <v>481.69456066999999</v>
      </c>
      <c r="G10" s="64">
        <v>485.38433899</v>
      </c>
      <c r="H10" s="63">
        <v>1125</v>
      </c>
      <c r="I10" s="64">
        <v>566.75062972000001</v>
      </c>
      <c r="J10" s="79">
        <v>561.77762056999995</v>
      </c>
    </row>
    <row r="11" spans="1:16" s="56" customFormat="1" ht="18.899999999999999" customHeight="1" x14ac:dyDescent="0.3">
      <c r="A11" s="78" t="s">
        <v>348</v>
      </c>
      <c r="B11" s="63">
        <v>757</v>
      </c>
      <c r="C11" s="64">
        <v>187.37623762000001</v>
      </c>
      <c r="D11" s="64">
        <v>173.58903090999999</v>
      </c>
      <c r="E11" s="63">
        <v>2792</v>
      </c>
      <c r="F11" s="64">
        <v>675.86540789000003</v>
      </c>
      <c r="G11" s="64">
        <v>621.01943193</v>
      </c>
      <c r="H11" s="63">
        <v>3004</v>
      </c>
      <c r="I11" s="64">
        <v>682.57214268999996</v>
      </c>
      <c r="J11" s="79">
        <v>611.36362739000003</v>
      </c>
    </row>
    <row r="12" spans="1:16" s="56" customFormat="1" ht="18.899999999999999" customHeight="1" x14ac:dyDescent="0.3">
      <c r="A12" s="78" t="s">
        <v>349</v>
      </c>
      <c r="B12" s="63">
        <v>947</v>
      </c>
      <c r="C12" s="64">
        <v>210.07098492</v>
      </c>
      <c r="D12" s="64">
        <v>229.04377145000001</v>
      </c>
      <c r="E12" s="63">
        <v>2592</v>
      </c>
      <c r="F12" s="64">
        <v>530.71253071000001</v>
      </c>
      <c r="G12" s="64">
        <v>541.80001332999996</v>
      </c>
      <c r="H12" s="63">
        <v>3658</v>
      </c>
      <c r="I12" s="64">
        <v>686.56156155999997</v>
      </c>
      <c r="J12" s="79">
        <v>691.55381299999999</v>
      </c>
    </row>
    <row r="13" spans="1:16" s="56" customFormat="1" ht="18.899999999999999" customHeight="1" x14ac:dyDescent="0.3">
      <c r="A13" s="78" t="s">
        <v>350</v>
      </c>
      <c r="B13" s="63">
        <v>333</v>
      </c>
      <c r="C13" s="64">
        <v>139.56412406000001</v>
      </c>
      <c r="D13" s="64">
        <v>136.56109305000001</v>
      </c>
      <c r="E13" s="63">
        <v>1234</v>
      </c>
      <c r="F13" s="64">
        <v>510.76158939999999</v>
      </c>
      <c r="G13" s="64">
        <v>493.5667866</v>
      </c>
      <c r="H13" s="63">
        <v>1591</v>
      </c>
      <c r="I13" s="64">
        <v>644.12955466000005</v>
      </c>
      <c r="J13" s="79">
        <v>608.39733684999999</v>
      </c>
    </row>
    <row r="14" spans="1:16" s="56" customFormat="1" ht="18.899999999999999" customHeight="1" x14ac:dyDescent="0.3">
      <c r="A14" s="78" t="s">
        <v>357</v>
      </c>
      <c r="B14" s="63">
        <v>1356</v>
      </c>
      <c r="C14" s="64">
        <v>484.80514836999998</v>
      </c>
      <c r="D14" s="64">
        <v>504.39916132000002</v>
      </c>
      <c r="E14" s="63">
        <v>2275</v>
      </c>
      <c r="F14" s="64">
        <v>785.02415458999997</v>
      </c>
      <c r="G14" s="64">
        <v>768.05884342000002</v>
      </c>
      <c r="H14" s="63">
        <v>2758</v>
      </c>
      <c r="I14" s="64">
        <v>906.34242524000001</v>
      </c>
      <c r="J14" s="79">
        <v>870.35752026</v>
      </c>
    </row>
    <row r="15" spans="1:16" s="56" customFormat="1" ht="18.899999999999999" customHeight="1" x14ac:dyDescent="0.3">
      <c r="A15" s="78" t="s">
        <v>351</v>
      </c>
      <c r="B15" s="63">
        <v>1007</v>
      </c>
      <c r="C15" s="64">
        <v>191.22673756</v>
      </c>
      <c r="D15" s="64">
        <v>188.84531981999999</v>
      </c>
      <c r="E15" s="63">
        <v>3723</v>
      </c>
      <c r="F15" s="64">
        <v>681.74327045999996</v>
      </c>
      <c r="G15" s="64">
        <v>656.64317776999997</v>
      </c>
      <c r="H15" s="63">
        <v>4371</v>
      </c>
      <c r="I15" s="64">
        <v>771.44369926000002</v>
      </c>
      <c r="J15" s="79">
        <v>718.49635652999996</v>
      </c>
    </row>
    <row r="16" spans="1:16" s="56" customFormat="1" ht="18.899999999999999" customHeight="1" x14ac:dyDescent="0.3">
      <c r="A16" s="78" t="s">
        <v>358</v>
      </c>
      <c r="B16" s="63">
        <v>890</v>
      </c>
      <c r="C16" s="64">
        <v>285.62259306999999</v>
      </c>
      <c r="D16" s="64">
        <v>288.88233997999998</v>
      </c>
      <c r="E16" s="63">
        <v>1605</v>
      </c>
      <c r="F16" s="64">
        <v>536.60982949000004</v>
      </c>
      <c r="G16" s="64">
        <v>515.24386531000005</v>
      </c>
      <c r="H16" s="63">
        <v>2506</v>
      </c>
      <c r="I16" s="64">
        <v>771.07692308000003</v>
      </c>
      <c r="J16" s="79">
        <v>754.85212326999999</v>
      </c>
    </row>
    <row r="17" spans="1:16" s="56" customFormat="1" ht="18.899999999999999" customHeight="1" x14ac:dyDescent="0.3">
      <c r="A17" s="78" t="s">
        <v>359</v>
      </c>
      <c r="B17" s="63">
        <v>821</v>
      </c>
      <c r="C17" s="64">
        <v>341.51414309</v>
      </c>
      <c r="D17" s="64">
        <v>348.33469631000003</v>
      </c>
      <c r="E17" s="63">
        <v>1921</v>
      </c>
      <c r="F17" s="64">
        <v>746.59930042999997</v>
      </c>
      <c r="G17" s="64">
        <v>748.58629541000005</v>
      </c>
      <c r="H17" s="63">
        <v>2274</v>
      </c>
      <c r="I17" s="64">
        <v>861.03748580000001</v>
      </c>
      <c r="J17" s="79">
        <v>852.51450494000005</v>
      </c>
    </row>
    <row r="18" spans="1:16" s="56" customFormat="1" ht="18.899999999999999" customHeight="1" x14ac:dyDescent="0.3">
      <c r="A18" s="78" t="s">
        <v>352</v>
      </c>
      <c r="B18" s="63">
        <v>1206</v>
      </c>
      <c r="C18" s="64">
        <v>1277.5423728999999</v>
      </c>
      <c r="D18" s="64">
        <v>1418.0984080000001</v>
      </c>
      <c r="E18" s="63">
        <v>1229</v>
      </c>
      <c r="F18" s="64">
        <v>1216.8316832</v>
      </c>
      <c r="G18" s="64">
        <v>1304.3651554999999</v>
      </c>
      <c r="H18" s="63">
        <v>1145</v>
      </c>
      <c r="I18" s="64">
        <v>1035.2622061</v>
      </c>
      <c r="J18" s="79">
        <v>1125.6597942999999</v>
      </c>
    </row>
    <row r="19" spans="1:16" s="56" customFormat="1" ht="18.899999999999999" customHeight="1" x14ac:dyDescent="0.3">
      <c r="A19" s="80" t="s">
        <v>49</v>
      </c>
      <c r="B19" s="81">
        <v>12852</v>
      </c>
      <c r="C19" s="82">
        <v>199.58381216000001</v>
      </c>
      <c r="D19" s="82">
        <v>208.06712196999999</v>
      </c>
      <c r="E19" s="81">
        <v>34106</v>
      </c>
      <c r="F19" s="82">
        <v>499.37771791</v>
      </c>
      <c r="G19" s="82">
        <v>513.76369075000002</v>
      </c>
      <c r="H19" s="81">
        <v>42716</v>
      </c>
      <c r="I19" s="82">
        <v>585.72838964000005</v>
      </c>
      <c r="J19" s="83">
        <v>585.42958599999997</v>
      </c>
    </row>
    <row r="20" spans="1:16" ht="18.899999999999999" customHeight="1" x14ac:dyDescent="0.25">
      <c r="A20" s="84" t="s">
        <v>29</v>
      </c>
      <c r="B20" s="85">
        <v>70797</v>
      </c>
      <c r="C20" s="86">
        <v>118.93498280999999</v>
      </c>
      <c r="D20" s="86">
        <v>123.99588036</v>
      </c>
      <c r="E20" s="85">
        <v>170554</v>
      </c>
      <c r="F20" s="86">
        <v>269.54021989</v>
      </c>
      <c r="G20" s="86">
        <v>275.72333218</v>
      </c>
      <c r="H20" s="85">
        <v>183063</v>
      </c>
      <c r="I20" s="86">
        <v>270.70834632999998</v>
      </c>
      <c r="J20" s="87">
        <v>270.70834632999998</v>
      </c>
      <c r="K20" s="88"/>
      <c r="L20" s="88"/>
    </row>
    <row r="21" spans="1:16" ht="18.899999999999999" customHeight="1" x14ac:dyDescent="0.25">
      <c r="A21" s="71" t="s">
        <v>419</v>
      </c>
    </row>
    <row r="22" spans="1:16" s="60" customFormat="1" ht="18.899999999999999" customHeight="1" x14ac:dyDescent="0.3">
      <c r="A22" s="56"/>
      <c r="B22" s="72"/>
      <c r="C22" s="73"/>
      <c r="D22" s="73"/>
      <c r="E22" s="73"/>
      <c r="F22" s="73"/>
      <c r="G22" s="73"/>
      <c r="H22" s="72"/>
      <c r="I22" s="73"/>
      <c r="J22" s="73"/>
      <c r="O22" s="54"/>
      <c r="P22" s="54"/>
    </row>
    <row r="23" spans="1:16" ht="15.6" x14ac:dyDescent="0.3">
      <c r="A23" s="117" t="s">
        <v>460</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56"/>
      <c r="B44" s="56"/>
      <c r="C44" s="56"/>
      <c r="D44" s="56"/>
      <c r="F44" s="56"/>
      <c r="G44" s="56"/>
      <c r="H44" s="56"/>
      <c r="I44" s="56"/>
      <c r="J44" s="56"/>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468</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5" t="s">
        <v>442</v>
      </c>
      <c r="B3" s="58" t="s">
        <v>444</v>
      </c>
      <c r="C3" s="58" t="s">
        <v>445</v>
      </c>
      <c r="D3" s="58" t="s">
        <v>446</v>
      </c>
      <c r="E3" s="58" t="s">
        <v>447</v>
      </c>
      <c r="F3" s="58" t="s">
        <v>448</v>
      </c>
      <c r="G3" s="58" t="s">
        <v>449</v>
      </c>
      <c r="H3" s="58" t="s">
        <v>450</v>
      </c>
      <c r="I3" s="58" t="s">
        <v>451</v>
      </c>
      <c r="J3" s="59" t="s">
        <v>452</v>
      </c>
      <c r="O3" s="61"/>
      <c r="P3" s="61"/>
    </row>
    <row r="4" spans="1:16" s="56" customFormat="1" ht="18.899999999999999" customHeight="1" x14ac:dyDescent="0.3">
      <c r="A4" s="78" t="s">
        <v>375</v>
      </c>
      <c r="B4" s="63">
        <v>1633</v>
      </c>
      <c r="C4" s="64">
        <v>237.42366967000001</v>
      </c>
      <c r="D4" s="64">
        <v>255.37144437000001</v>
      </c>
      <c r="E4" s="63">
        <v>5551</v>
      </c>
      <c r="F4" s="64">
        <v>764.28473082999994</v>
      </c>
      <c r="G4" s="64">
        <v>796.79016552999997</v>
      </c>
      <c r="H4" s="63">
        <v>2274</v>
      </c>
      <c r="I4" s="64">
        <v>301.87176424</v>
      </c>
      <c r="J4" s="79">
        <v>313.08831748</v>
      </c>
    </row>
    <row r="5" spans="1:16" s="56" customFormat="1" ht="18.899999999999999" customHeight="1" x14ac:dyDescent="0.3">
      <c r="A5" s="78" t="s">
        <v>360</v>
      </c>
      <c r="B5" s="63">
        <v>1929</v>
      </c>
      <c r="C5" s="64">
        <v>246.58059567999999</v>
      </c>
      <c r="D5" s="64">
        <v>237.659425</v>
      </c>
      <c r="E5" s="63">
        <v>4874</v>
      </c>
      <c r="F5" s="64">
        <v>627.44593202999999</v>
      </c>
      <c r="G5" s="64">
        <v>585.18605527</v>
      </c>
      <c r="H5" s="63">
        <v>5383</v>
      </c>
      <c r="I5" s="64">
        <v>679.41436324999995</v>
      </c>
      <c r="J5" s="79">
        <v>666.68188568999994</v>
      </c>
    </row>
    <row r="6" spans="1:16" s="56" customFormat="1" ht="18.899999999999999" customHeight="1" x14ac:dyDescent="0.3">
      <c r="A6" s="78" t="s">
        <v>393</v>
      </c>
      <c r="B6" s="63">
        <v>1168</v>
      </c>
      <c r="C6" s="64">
        <v>268.38235293999998</v>
      </c>
      <c r="D6" s="64">
        <v>277.37501200999998</v>
      </c>
      <c r="E6" s="63">
        <v>3748</v>
      </c>
      <c r="F6" s="64">
        <v>778.40083073999995</v>
      </c>
      <c r="G6" s="64">
        <v>812.73578897000004</v>
      </c>
      <c r="H6" s="63">
        <v>1886</v>
      </c>
      <c r="I6" s="64">
        <v>329.77793321000001</v>
      </c>
      <c r="J6" s="79">
        <v>353.00597759999999</v>
      </c>
    </row>
    <row r="7" spans="1:16" s="56" customFormat="1" ht="18.899999999999999" customHeight="1" x14ac:dyDescent="0.3">
      <c r="A7" s="78" t="s">
        <v>361</v>
      </c>
      <c r="B7" s="63">
        <v>1034</v>
      </c>
      <c r="C7" s="64">
        <v>184.94008228000001</v>
      </c>
      <c r="D7" s="64">
        <v>181.52875133000001</v>
      </c>
      <c r="E7" s="63">
        <v>3640</v>
      </c>
      <c r="F7" s="64">
        <v>616.11374407999995</v>
      </c>
      <c r="G7" s="64">
        <v>584.98313537000001</v>
      </c>
      <c r="H7" s="63">
        <v>4055</v>
      </c>
      <c r="I7" s="64">
        <v>635.97867000999997</v>
      </c>
      <c r="J7" s="79">
        <v>639.43139753000003</v>
      </c>
    </row>
    <row r="8" spans="1:16" s="56" customFormat="1" ht="18.899999999999999" customHeight="1" x14ac:dyDescent="0.3">
      <c r="A8" s="78" t="s">
        <v>362</v>
      </c>
      <c r="B8" s="63">
        <v>1656</v>
      </c>
      <c r="C8" s="64">
        <v>313.28036322000003</v>
      </c>
      <c r="D8" s="64">
        <v>306.29251274000001</v>
      </c>
      <c r="E8" s="63">
        <v>4092</v>
      </c>
      <c r="F8" s="64">
        <v>776.61795407</v>
      </c>
      <c r="G8" s="64">
        <v>725.60698767999997</v>
      </c>
      <c r="H8" s="63">
        <v>4653</v>
      </c>
      <c r="I8" s="64">
        <v>866.15785555000002</v>
      </c>
      <c r="J8" s="79">
        <v>830.93501047999996</v>
      </c>
    </row>
    <row r="9" spans="1:16" s="56" customFormat="1" ht="18.899999999999999" customHeight="1" x14ac:dyDescent="0.3">
      <c r="A9" s="78" t="s">
        <v>374</v>
      </c>
      <c r="B9" s="63">
        <v>827</v>
      </c>
      <c r="C9" s="64">
        <v>241.88359169</v>
      </c>
      <c r="D9" s="64">
        <v>248.28196636000001</v>
      </c>
      <c r="E9" s="63">
        <v>3032</v>
      </c>
      <c r="F9" s="64">
        <v>804.03076107000004</v>
      </c>
      <c r="G9" s="64">
        <v>790.43014658000004</v>
      </c>
      <c r="H9" s="63">
        <v>1528</v>
      </c>
      <c r="I9" s="64">
        <v>365.72522737999998</v>
      </c>
      <c r="J9" s="79">
        <v>381.0573243</v>
      </c>
    </row>
    <row r="10" spans="1:16" s="56" customFormat="1" ht="18.899999999999999" customHeight="1" x14ac:dyDescent="0.3">
      <c r="A10" s="78" t="s">
        <v>363</v>
      </c>
      <c r="B10" s="63">
        <v>563</v>
      </c>
      <c r="C10" s="64">
        <v>183.08943088999999</v>
      </c>
      <c r="D10" s="64">
        <v>178.81592269999999</v>
      </c>
      <c r="E10" s="63">
        <v>2080</v>
      </c>
      <c r="F10" s="64">
        <v>699.63000336000005</v>
      </c>
      <c r="G10" s="64">
        <v>643.15641734999997</v>
      </c>
      <c r="H10" s="63">
        <v>2249</v>
      </c>
      <c r="I10" s="64">
        <v>767.83885284999997</v>
      </c>
      <c r="J10" s="79">
        <v>693.38557156000002</v>
      </c>
    </row>
    <row r="11" spans="1:16" s="56" customFormat="1" ht="18.899999999999999" customHeight="1" x14ac:dyDescent="0.3">
      <c r="A11" s="78" t="s">
        <v>364</v>
      </c>
      <c r="B11" s="63">
        <v>633</v>
      </c>
      <c r="C11" s="64">
        <v>200.57034221000001</v>
      </c>
      <c r="D11" s="64">
        <v>185.24883118</v>
      </c>
      <c r="E11" s="63">
        <v>2228</v>
      </c>
      <c r="F11" s="64">
        <v>720.56921087000001</v>
      </c>
      <c r="G11" s="64">
        <v>647.52336049999997</v>
      </c>
      <c r="H11" s="63">
        <v>2546</v>
      </c>
      <c r="I11" s="64">
        <v>837.77558407000004</v>
      </c>
      <c r="J11" s="79">
        <v>752.81268619000002</v>
      </c>
    </row>
    <row r="12" spans="1:16" s="56" customFormat="1" ht="18.899999999999999" customHeight="1" x14ac:dyDescent="0.3">
      <c r="A12" s="78" t="s">
        <v>365</v>
      </c>
      <c r="B12" s="63">
        <v>1479</v>
      </c>
      <c r="C12" s="64">
        <v>224.1248674</v>
      </c>
      <c r="D12" s="64">
        <v>217.79656101</v>
      </c>
      <c r="E12" s="63">
        <v>4669</v>
      </c>
      <c r="F12" s="64">
        <v>687.93281273000002</v>
      </c>
      <c r="G12" s="64">
        <v>630.17023158999996</v>
      </c>
      <c r="H12" s="63">
        <v>4323</v>
      </c>
      <c r="I12" s="64">
        <v>607.67500702999996</v>
      </c>
      <c r="J12" s="79">
        <v>567.03852408</v>
      </c>
    </row>
    <row r="13" spans="1:16" s="56" customFormat="1" ht="18.899999999999999" customHeight="1" x14ac:dyDescent="0.3">
      <c r="A13" s="78" t="s">
        <v>366</v>
      </c>
      <c r="B13" s="63">
        <v>1615</v>
      </c>
      <c r="C13" s="64">
        <v>223.18960752000001</v>
      </c>
      <c r="D13" s="64">
        <v>219.64032954000001</v>
      </c>
      <c r="E13" s="63">
        <v>4640</v>
      </c>
      <c r="F13" s="64">
        <v>650.31534687999999</v>
      </c>
      <c r="G13" s="64">
        <v>623.80559335999999</v>
      </c>
      <c r="H13" s="63">
        <v>4709</v>
      </c>
      <c r="I13" s="64">
        <v>657.22260990999996</v>
      </c>
      <c r="J13" s="79">
        <v>618.46302447000005</v>
      </c>
    </row>
    <row r="14" spans="1:16" s="56" customFormat="1" ht="18.899999999999999" customHeight="1" x14ac:dyDescent="0.3">
      <c r="A14" s="78" t="s">
        <v>367</v>
      </c>
      <c r="B14" s="63">
        <v>1202</v>
      </c>
      <c r="C14" s="64">
        <v>191.43175665000001</v>
      </c>
      <c r="D14" s="64">
        <v>186.6107054</v>
      </c>
      <c r="E14" s="63">
        <v>3462</v>
      </c>
      <c r="F14" s="64">
        <v>568.94001643000001</v>
      </c>
      <c r="G14" s="64">
        <v>536.89343241999995</v>
      </c>
      <c r="H14" s="63">
        <v>3701</v>
      </c>
      <c r="I14" s="64">
        <v>613.56100795999998</v>
      </c>
      <c r="J14" s="79">
        <v>586.44294388000003</v>
      </c>
    </row>
    <row r="15" spans="1:16" s="56" customFormat="1" ht="18.899999999999999" customHeight="1" x14ac:dyDescent="0.3">
      <c r="A15" s="78" t="s">
        <v>368</v>
      </c>
      <c r="B15" s="63">
        <v>877</v>
      </c>
      <c r="C15" s="64">
        <v>185.80508474999999</v>
      </c>
      <c r="D15" s="64">
        <v>175.14454637</v>
      </c>
      <c r="E15" s="63">
        <v>3596</v>
      </c>
      <c r="F15" s="64">
        <v>755.62092876999998</v>
      </c>
      <c r="G15" s="64">
        <v>700.56710955000005</v>
      </c>
      <c r="H15" s="63">
        <v>4085</v>
      </c>
      <c r="I15" s="64">
        <v>837.77686628000004</v>
      </c>
      <c r="J15" s="79">
        <v>794.18243327000005</v>
      </c>
    </row>
    <row r="16" spans="1:16" s="56" customFormat="1" ht="18.899999999999999" customHeight="1" x14ac:dyDescent="0.3">
      <c r="A16" s="78" t="s">
        <v>369</v>
      </c>
      <c r="B16" s="63">
        <v>442</v>
      </c>
      <c r="C16" s="64">
        <v>159.27927928</v>
      </c>
      <c r="D16" s="64">
        <v>151.56974771</v>
      </c>
      <c r="E16" s="63">
        <v>2113</v>
      </c>
      <c r="F16" s="64">
        <v>753.29768271</v>
      </c>
      <c r="G16" s="64">
        <v>728.82046476000005</v>
      </c>
      <c r="H16" s="63">
        <v>2080</v>
      </c>
      <c r="I16" s="64">
        <v>753.62318841000001</v>
      </c>
      <c r="J16" s="79">
        <v>711.76600962999999</v>
      </c>
    </row>
    <row r="17" spans="1:12" s="56" customFormat="1" ht="18.899999999999999" customHeight="1" x14ac:dyDescent="0.3">
      <c r="A17" s="78" t="s">
        <v>373</v>
      </c>
      <c r="B17" s="63">
        <v>857</v>
      </c>
      <c r="C17" s="64">
        <v>298.71035203999998</v>
      </c>
      <c r="D17" s="64">
        <v>301.42885960000001</v>
      </c>
      <c r="E17" s="63">
        <v>2482</v>
      </c>
      <c r="F17" s="64">
        <v>825.40738277000003</v>
      </c>
      <c r="G17" s="64">
        <v>835.43512759999999</v>
      </c>
      <c r="H17" s="63">
        <v>1145</v>
      </c>
      <c r="I17" s="64">
        <v>351.11928855999997</v>
      </c>
      <c r="J17" s="79">
        <v>357.34199675999997</v>
      </c>
    </row>
    <row r="18" spans="1:12" s="56" customFormat="1" ht="18.899999999999999" customHeight="1" x14ac:dyDescent="0.3">
      <c r="A18" s="78" t="s">
        <v>370</v>
      </c>
      <c r="B18" s="63">
        <v>816</v>
      </c>
      <c r="C18" s="64">
        <v>228.18791945999999</v>
      </c>
      <c r="D18" s="64">
        <v>222.31337006999999</v>
      </c>
      <c r="E18" s="63">
        <v>3094</v>
      </c>
      <c r="F18" s="64">
        <v>852.10685761000002</v>
      </c>
      <c r="G18" s="64">
        <v>851.01184254999998</v>
      </c>
      <c r="H18" s="63">
        <v>3026</v>
      </c>
      <c r="I18" s="64">
        <v>822.95349469999996</v>
      </c>
      <c r="J18" s="79">
        <v>799.23589257000003</v>
      </c>
    </row>
    <row r="19" spans="1:12" s="56" customFormat="1" ht="18.899999999999999" customHeight="1" x14ac:dyDescent="0.3">
      <c r="A19" s="78" t="s">
        <v>371</v>
      </c>
      <c r="B19" s="63">
        <v>821</v>
      </c>
      <c r="C19" s="64">
        <v>192.76825546000001</v>
      </c>
      <c r="D19" s="64">
        <v>189.28507658000001</v>
      </c>
      <c r="E19" s="63">
        <v>3090</v>
      </c>
      <c r="F19" s="64">
        <v>752.74056028999996</v>
      </c>
      <c r="G19" s="64">
        <v>734.77578502999995</v>
      </c>
      <c r="H19" s="63">
        <v>3198</v>
      </c>
      <c r="I19" s="64">
        <v>774.52167595000003</v>
      </c>
      <c r="J19" s="79">
        <v>741.54838331999997</v>
      </c>
    </row>
    <row r="20" spans="1:12" s="56" customFormat="1" ht="18.899999999999999" customHeight="1" x14ac:dyDescent="0.3">
      <c r="A20" s="78" t="s">
        <v>372</v>
      </c>
      <c r="B20" s="63">
        <v>1210</v>
      </c>
      <c r="C20" s="64">
        <v>286.18732261000002</v>
      </c>
      <c r="D20" s="64">
        <v>308.26932369999997</v>
      </c>
      <c r="E20" s="63">
        <v>3865</v>
      </c>
      <c r="F20" s="64">
        <v>780.02018163000002</v>
      </c>
      <c r="G20" s="64">
        <v>837.47876197999994</v>
      </c>
      <c r="H20" s="63">
        <v>2231</v>
      </c>
      <c r="I20" s="64">
        <v>418.33864617</v>
      </c>
      <c r="J20" s="79">
        <v>455.89898405999998</v>
      </c>
    </row>
    <row r="21" spans="1:12" s="56" customFormat="1" ht="18.899999999999999" customHeight="1" x14ac:dyDescent="0.3">
      <c r="A21" s="80" t="s">
        <v>172</v>
      </c>
      <c r="B21" s="81">
        <v>18762</v>
      </c>
      <c r="C21" s="82">
        <v>228.46774880999999</v>
      </c>
      <c r="D21" s="82">
        <v>227.85250701000001</v>
      </c>
      <c r="E21" s="81">
        <v>60256</v>
      </c>
      <c r="F21" s="82">
        <v>716.24191708000001</v>
      </c>
      <c r="G21" s="82">
        <v>701.34842411</v>
      </c>
      <c r="H21" s="81">
        <v>53072</v>
      </c>
      <c r="I21" s="82">
        <v>607.11997803999998</v>
      </c>
      <c r="J21" s="83">
        <v>599.50720435999995</v>
      </c>
    </row>
    <row r="22" spans="1:12" ht="18.899999999999999" customHeight="1" x14ac:dyDescent="0.25">
      <c r="A22" s="84" t="s">
        <v>29</v>
      </c>
      <c r="B22" s="85">
        <v>70797</v>
      </c>
      <c r="C22" s="86">
        <v>118.93498280999999</v>
      </c>
      <c r="D22" s="86">
        <v>123.99588036</v>
      </c>
      <c r="E22" s="85">
        <v>170554</v>
      </c>
      <c r="F22" s="86">
        <v>269.54021989</v>
      </c>
      <c r="G22" s="86">
        <v>275.72333218</v>
      </c>
      <c r="H22" s="85">
        <v>183063</v>
      </c>
      <c r="I22" s="86">
        <v>270.70834632999998</v>
      </c>
      <c r="J22" s="87">
        <v>270.70834632999998</v>
      </c>
      <c r="K22" s="88"/>
      <c r="L22" s="88"/>
    </row>
    <row r="23" spans="1:12" ht="18.899999999999999" customHeight="1" x14ac:dyDescent="0.25">
      <c r="A23" s="71" t="s">
        <v>419</v>
      </c>
    </row>
    <row r="25" spans="1:12" ht="15.6" x14ac:dyDescent="0.3">
      <c r="A25" s="117" t="s">
        <v>460</v>
      </c>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56"/>
      <c r="B45" s="56"/>
      <c r="C45" s="56"/>
      <c r="D45" s="56"/>
      <c r="F45" s="56"/>
      <c r="G45" s="56"/>
      <c r="H45" s="56"/>
      <c r="I45" s="56"/>
      <c r="J45" s="56"/>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469</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5" t="s">
        <v>442</v>
      </c>
      <c r="B3" s="58" t="s">
        <v>444</v>
      </c>
      <c r="C3" s="58" t="s">
        <v>445</v>
      </c>
      <c r="D3" s="58" t="s">
        <v>446</v>
      </c>
      <c r="E3" s="58" t="s">
        <v>447</v>
      </c>
      <c r="F3" s="58" t="s">
        <v>448</v>
      </c>
      <c r="G3" s="58" t="s">
        <v>449</v>
      </c>
      <c r="H3" s="58" t="s">
        <v>450</v>
      </c>
      <c r="I3" s="58" t="s">
        <v>451</v>
      </c>
      <c r="J3" s="59" t="s">
        <v>452</v>
      </c>
      <c r="O3" s="61"/>
      <c r="P3" s="61"/>
    </row>
    <row r="4" spans="1:16" s="56" customFormat="1" ht="56.25" customHeight="1" x14ac:dyDescent="0.3">
      <c r="A4" s="89" t="s">
        <v>386</v>
      </c>
      <c r="B4" s="63">
        <v>549</v>
      </c>
      <c r="C4" s="64">
        <v>132.44873340999999</v>
      </c>
      <c r="D4" s="64">
        <v>134.79526457</v>
      </c>
      <c r="E4" s="63">
        <v>2254</v>
      </c>
      <c r="F4" s="64">
        <v>540.26845637999998</v>
      </c>
      <c r="G4" s="64">
        <v>535.61123513999996</v>
      </c>
      <c r="H4" s="63">
        <v>2985</v>
      </c>
      <c r="I4" s="64">
        <v>727.16199756000003</v>
      </c>
      <c r="J4" s="79">
        <v>678.49174287999995</v>
      </c>
    </row>
    <row r="5" spans="1:16" s="56" customFormat="1" ht="56.25" customHeight="1" x14ac:dyDescent="0.3">
      <c r="A5" s="89" t="s">
        <v>376</v>
      </c>
      <c r="B5" s="63">
        <v>115</v>
      </c>
      <c r="C5" s="64">
        <v>237.11340206</v>
      </c>
      <c r="D5" s="64">
        <v>291.73542286999998</v>
      </c>
      <c r="E5" s="63">
        <v>566</v>
      </c>
      <c r="F5" s="64">
        <v>1162.2176591</v>
      </c>
      <c r="G5" s="64">
        <v>1337.0113656999999</v>
      </c>
      <c r="H5" s="63">
        <v>452</v>
      </c>
      <c r="I5" s="64">
        <v>1048.7238979000001</v>
      </c>
      <c r="J5" s="79">
        <v>1174.6699530999999</v>
      </c>
    </row>
    <row r="6" spans="1:16" s="56" customFormat="1" ht="56.25" customHeight="1" x14ac:dyDescent="0.3">
      <c r="A6" s="89" t="s">
        <v>387</v>
      </c>
      <c r="B6" s="63">
        <v>1069</v>
      </c>
      <c r="C6" s="64">
        <v>204.20248329</v>
      </c>
      <c r="D6" s="64">
        <v>259.05432122000002</v>
      </c>
      <c r="E6" s="63">
        <v>3770</v>
      </c>
      <c r="F6" s="64">
        <v>691.48936170000002</v>
      </c>
      <c r="G6" s="64">
        <v>780.45710409000003</v>
      </c>
      <c r="H6" s="63">
        <v>3805</v>
      </c>
      <c r="I6" s="64">
        <v>699.44852940999999</v>
      </c>
      <c r="J6" s="79">
        <v>759.73980029999996</v>
      </c>
    </row>
    <row r="7" spans="1:16" s="56" customFormat="1" ht="56.25" customHeight="1" x14ac:dyDescent="0.3">
      <c r="A7" s="89" t="s">
        <v>385</v>
      </c>
      <c r="B7" s="63">
        <v>1234</v>
      </c>
      <c r="C7" s="64">
        <v>271.20879121000002</v>
      </c>
      <c r="D7" s="64">
        <v>279.53958648000003</v>
      </c>
      <c r="E7" s="63">
        <v>3737</v>
      </c>
      <c r="F7" s="64">
        <v>795.27559054999995</v>
      </c>
      <c r="G7" s="64">
        <v>827.03876949999994</v>
      </c>
      <c r="H7" s="63">
        <v>4104</v>
      </c>
      <c r="I7" s="64">
        <v>853.93258427000001</v>
      </c>
      <c r="J7" s="79">
        <v>836.16270618999999</v>
      </c>
    </row>
    <row r="8" spans="1:16" s="56" customFormat="1" ht="56.25" customHeight="1" x14ac:dyDescent="0.3">
      <c r="A8" s="89" t="s">
        <v>390</v>
      </c>
      <c r="B8" s="63">
        <v>172</v>
      </c>
      <c r="C8" s="64">
        <v>392.69406393000003</v>
      </c>
      <c r="D8" s="64">
        <v>456.52228301000002</v>
      </c>
      <c r="E8" s="63">
        <v>336</v>
      </c>
      <c r="F8" s="64">
        <v>691.35802468999998</v>
      </c>
      <c r="G8" s="64">
        <v>783.66927767000004</v>
      </c>
      <c r="H8" s="63">
        <v>422</v>
      </c>
      <c r="I8" s="64">
        <v>802.28136882000001</v>
      </c>
      <c r="J8" s="79">
        <v>904.26446231</v>
      </c>
    </row>
    <row r="9" spans="1:16" s="56" customFormat="1" ht="56.25" customHeight="1" x14ac:dyDescent="0.3">
      <c r="A9" s="89" t="s">
        <v>391</v>
      </c>
      <c r="B9" s="63">
        <v>192</v>
      </c>
      <c r="C9" s="64">
        <v>372.81553398</v>
      </c>
      <c r="D9" s="64">
        <v>417.02884862000002</v>
      </c>
      <c r="E9" s="63">
        <v>359</v>
      </c>
      <c r="F9" s="64">
        <v>743.27122153000005</v>
      </c>
      <c r="G9" s="64">
        <v>779.77789717999997</v>
      </c>
      <c r="H9" s="63">
        <v>386</v>
      </c>
      <c r="I9" s="64">
        <v>773.54709419000005</v>
      </c>
      <c r="J9" s="79">
        <v>765.00402862999999</v>
      </c>
    </row>
    <row r="10" spans="1:16" s="56" customFormat="1" ht="56.25" customHeight="1" x14ac:dyDescent="0.3">
      <c r="A10" s="89" t="s">
        <v>392</v>
      </c>
      <c r="B10" s="63">
        <v>134</v>
      </c>
      <c r="C10" s="64">
        <v>245.87155963000001</v>
      </c>
      <c r="D10" s="64">
        <v>270.75362921999999</v>
      </c>
      <c r="E10" s="63">
        <v>341</v>
      </c>
      <c r="F10" s="64">
        <v>607.84313725000004</v>
      </c>
      <c r="G10" s="64">
        <v>667.73021874000005</v>
      </c>
      <c r="H10" s="63">
        <v>420</v>
      </c>
      <c r="I10" s="64">
        <v>774.90774908000003</v>
      </c>
      <c r="J10" s="79">
        <v>804.09699761000002</v>
      </c>
    </row>
    <row r="11" spans="1:16" s="56" customFormat="1" ht="56.25" customHeight="1" x14ac:dyDescent="0.3">
      <c r="A11" s="89" t="s">
        <v>379</v>
      </c>
      <c r="B11" s="63">
        <v>1035</v>
      </c>
      <c r="C11" s="64">
        <v>874.89433642999995</v>
      </c>
      <c r="D11" s="64">
        <v>993.77538448999996</v>
      </c>
      <c r="E11" s="63">
        <v>1881</v>
      </c>
      <c r="F11" s="64">
        <v>1383.0882353</v>
      </c>
      <c r="G11" s="64">
        <v>1519.170302</v>
      </c>
      <c r="H11" s="63">
        <v>1831</v>
      </c>
      <c r="I11" s="64">
        <v>1203.0223390000001</v>
      </c>
      <c r="J11" s="79">
        <v>1278.6953544999999</v>
      </c>
    </row>
    <row r="12" spans="1:16" s="56" customFormat="1" ht="56.25" customHeight="1" x14ac:dyDescent="0.3">
      <c r="A12" s="89" t="s">
        <v>380</v>
      </c>
      <c r="B12" s="63">
        <v>878</v>
      </c>
      <c r="C12" s="64">
        <v>577.63157894999995</v>
      </c>
      <c r="D12" s="64">
        <v>691.87035410999999</v>
      </c>
      <c r="E12" s="63">
        <v>1410</v>
      </c>
      <c r="F12" s="64">
        <v>843.80610412999999</v>
      </c>
      <c r="G12" s="64">
        <v>934.26447876999998</v>
      </c>
      <c r="H12" s="63">
        <v>1481</v>
      </c>
      <c r="I12" s="64">
        <v>794.95437465999998</v>
      </c>
      <c r="J12" s="79">
        <v>865.62870483999995</v>
      </c>
    </row>
    <row r="13" spans="1:16" s="56" customFormat="1" ht="56.25" customHeight="1" x14ac:dyDescent="0.3">
      <c r="A13" s="89" t="s">
        <v>388</v>
      </c>
      <c r="B13" s="63">
        <v>399</v>
      </c>
      <c r="C13" s="64">
        <v>372.54901961000002</v>
      </c>
      <c r="D13" s="64">
        <v>419.65476563999999</v>
      </c>
      <c r="E13" s="63">
        <v>979</v>
      </c>
      <c r="F13" s="64">
        <v>847.61904761999995</v>
      </c>
      <c r="G13" s="64">
        <v>942.67573646000005</v>
      </c>
      <c r="H13" s="63">
        <v>1017</v>
      </c>
      <c r="I13" s="64">
        <v>846.79433804999996</v>
      </c>
      <c r="J13" s="79">
        <v>911.97701237000001</v>
      </c>
    </row>
    <row r="14" spans="1:16" s="56" customFormat="1" ht="56.25" customHeight="1" x14ac:dyDescent="0.3">
      <c r="A14" s="89" t="s">
        <v>389</v>
      </c>
      <c r="B14" s="63">
        <v>454</v>
      </c>
      <c r="C14" s="64">
        <v>480.93220338999998</v>
      </c>
      <c r="D14" s="64">
        <v>536.20118634000005</v>
      </c>
      <c r="E14" s="63">
        <v>1179</v>
      </c>
      <c r="F14" s="64">
        <v>1078.6825252000001</v>
      </c>
      <c r="G14" s="64">
        <v>1160.5508867999999</v>
      </c>
      <c r="H14" s="63">
        <v>1231</v>
      </c>
      <c r="I14" s="64">
        <v>1039.6959459</v>
      </c>
      <c r="J14" s="79">
        <v>1110.1019877000001</v>
      </c>
    </row>
    <row r="15" spans="1:16" s="56" customFormat="1" ht="56.25" customHeight="1" x14ac:dyDescent="0.3">
      <c r="A15" s="89" t="s">
        <v>381</v>
      </c>
      <c r="B15" s="63">
        <v>379</v>
      </c>
      <c r="C15" s="64">
        <v>462.19512194999999</v>
      </c>
      <c r="D15" s="64">
        <v>534.11128553000003</v>
      </c>
      <c r="E15" s="63">
        <v>685</v>
      </c>
      <c r="F15" s="64">
        <v>788.26237054000001</v>
      </c>
      <c r="G15" s="64">
        <v>891.92022540999994</v>
      </c>
      <c r="H15" s="63">
        <v>704</v>
      </c>
      <c r="I15" s="64">
        <v>769.39890709999997</v>
      </c>
      <c r="J15" s="79">
        <v>855.06283799000005</v>
      </c>
    </row>
    <row r="16" spans="1:16" s="56" customFormat="1" ht="56.25" customHeight="1" x14ac:dyDescent="0.3">
      <c r="A16" s="89" t="s">
        <v>384</v>
      </c>
      <c r="B16" s="63">
        <v>161</v>
      </c>
      <c r="C16" s="64">
        <v>421.46596858999999</v>
      </c>
      <c r="D16" s="64">
        <v>505.80282792999998</v>
      </c>
      <c r="E16" s="63">
        <v>310</v>
      </c>
      <c r="F16" s="64">
        <v>752.42718447000004</v>
      </c>
      <c r="G16" s="64">
        <v>882.38241326000002</v>
      </c>
      <c r="H16" s="63">
        <v>406</v>
      </c>
      <c r="I16" s="64">
        <v>882.60869564999996</v>
      </c>
      <c r="J16" s="79">
        <v>1012.1815646</v>
      </c>
    </row>
    <row r="17" spans="1:12" s="56" customFormat="1" ht="56.25" customHeight="1" x14ac:dyDescent="0.3">
      <c r="A17" s="89" t="s">
        <v>383</v>
      </c>
      <c r="B17" s="63">
        <v>2015</v>
      </c>
      <c r="C17" s="64">
        <v>1179.7423888000001</v>
      </c>
      <c r="D17" s="64">
        <v>1340.9680212000001</v>
      </c>
      <c r="E17" s="63">
        <v>2400</v>
      </c>
      <c r="F17" s="64">
        <v>1228.2497441</v>
      </c>
      <c r="G17" s="64">
        <v>1336.1914827999999</v>
      </c>
      <c r="H17" s="63">
        <v>2716</v>
      </c>
      <c r="I17" s="64">
        <v>1213.0415364</v>
      </c>
      <c r="J17" s="79">
        <v>1295.7974890999999</v>
      </c>
    </row>
    <row r="18" spans="1:12" s="56" customFormat="1" ht="56.25" customHeight="1" x14ac:dyDescent="0.3">
      <c r="A18" s="89" t="s">
        <v>382</v>
      </c>
      <c r="B18" s="63">
        <v>439</v>
      </c>
      <c r="C18" s="64">
        <v>517.07891637</v>
      </c>
      <c r="D18" s="64">
        <v>630.68598560999999</v>
      </c>
      <c r="E18" s="63">
        <v>882</v>
      </c>
      <c r="F18" s="64">
        <v>921.63009404000002</v>
      </c>
      <c r="G18" s="64">
        <v>1086.7747486999999</v>
      </c>
      <c r="H18" s="63">
        <v>980</v>
      </c>
      <c r="I18" s="64">
        <v>970.29702970000005</v>
      </c>
      <c r="J18" s="79">
        <v>1092.1035735999999</v>
      </c>
    </row>
    <row r="19" spans="1:12" s="56" customFormat="1" ht="18.600000000000001" customHeight="1" x14ac:dyDescent="0.3">
      <c r="A19" s="80" t="s">
        <v>170</v>
      </c>
      <c r="B19" s="81">
        <v>9225</v>
      </c>
      <c r="C19" s="82">
        <v>378.22878229000003</v>
      </c>
      <c r="D19" s="82">
        <v>421.49040656</v>
      </c>
      <c r="E19" s="81">
        <v>21089</v>
      </c>
      <c r="F19" s="82">
        <v>817.05474409999999</v>
      </c>
      <c r="G19" s="82">
        <v>883.57010665999996</v>
      </c>
      <c r="H19" s="81">
        <v>22940</v>
      </c>
      <c r="I19" s="82">
        <v>857.79456305999997</v>
      </c>
      <c r="J19" s="83">
        <v>900.06341008000004</v>
      </c>
    </row>
    <row r="20" spans="1:12" ht="18.899999999999999" customHeight="1" x14ac:dyDescent="0.25">
      <c r="A20" s="84" t="s">
        <v>29</v>
      </c>
      <c r="B20" s="85">
        <v>70797</v>
      </c>
      <c r="C20" s="86">
        <v>118.93498280999999</v>
      </c>
      <c r="D20" s="86">
        <v>123.99588036</v>
      </c>
      <c r="E20" s="85">
        <v>170554</v>
      </c>
      <c r="F20" s="86">
        <v>269.54021989</v>
      </c>
      <c r="G20" s="86">
        <v>275.72333218</v>
      </c>
      <c r="H20" s="85">
        <v>183063</v>
      </c>
      <c r="I20" s="86">
        <v>270.70834632999998</v>
      </c>
      <c r="J20" s="87">
        <v>270.70834632999998</v>
      </c>
      <c r="K20" s="88"/>
      <c r="L20" s="88"/>
    </row>
    <row r="21" spans="1:12" ht="18.899999999999999" customHeight="1" x14ac:dyDescent="0.25">
      <c r="A21" s="71" t="s">
        <v>419</v>
      </c>
    </row>
    <row r="23" spans="1:12" ht="15.6" x14ac:dyDescent="0.3">
      <c r="A23" s="117" t="s">
        <v>460</v>
      </c>
      <c r="B23" s="74"/>
      <c r="C23" s="74"/>
      <c r="D23" s="74"/>
      <c r="E23" s="74"/>
      <c r="F23" s="74"/>
      <c r="G23" s="74"/>
      <c r="H23" s="74"/>
      <c r="I23" s="74"/>
      <c r="J23" s="74"/>
    </row>
    <row r="24" spans="1:12" x14ac:dyDescent="0.25">
      <c r="B24" s="73"/>
      <c r="H24" s="73"/>
    </row>
    <row r="25" spans="1:12" x14ac:dyDescent="0.25">
      <c r="B25" s="73"/>
      <c r="H25" s="73"/>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56"/>
      <c r="B42" s="56"/>
      <c r="C42" s="56"/>
      <c r="D42" s="56"/>
      <c r="F42" s="56"/>
      <c r="G42" s="56"/>
      <c r="H42" s="56"/>
      <c r="I42" s="56"/>
      <c r="J42" s="56"/>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8" t="s">
        <v>470</v>
      </c>
      <c r="B1" s="55"/>
      <c r="C1" s="55"/>
      <c r="D1" s="55"/>
      <c r="E1" s="55"/>
    </row>
    <row r="2" spans="1:8" s="56" customFormat="1" ht="18.899999999999999" customHeight="1" x14ac:dyDescent="0.3">
      <c r="A2" s="1" t="s">
        <v>438</v>
      </c>
      <c r="B2" s="57"/>
      <c r="C2" s="57"/>
      <c r="D2" s="57"/>
      <c r="E2" s="90"/>
    </row>
    <row r="3" spans="1:8" ht="46.8" x14ac:dyDescent="0.25">
      <c r="A3" s="75" t="s">
        <v>30</v>
      </c>
      <c r="B3" s="76" t="s">
        <v>453</v>
      </c>
      <c r="C3" s="76" t="s">
        <v>454</v>
      </c>
      <c r="D3" s="77" t="s">
        <v>455</v>
      </c>
      <c r="H3" s="73"/>
    </row>
    <row r="4" spans="1:8" ht="18.899999999999999" customHeight="1" x14ac:dyDescent="0.25">
      <c r="A4" s="78" t="s">
        <v>177</v>
      </c>
      <c r="B4" s="79">
        <v>131.2111946</v>
      </c>
      <c r="C4" s="79">
        <v>317.18567155</v>
      </c>
      <c r="D4" s="79">
        <v>395.92582037</v>
      </c>
      <c r="F4" s="35"/>
      <c r="G4" s="36"/>
      <c r="H4" s="36"/>
    </row>
    <row r="5" spans="1:8" ht="18.899999999999999" customHeight="1" x14ac:dyDescent="0.25">
      <c r="A5" s="78" t="s">
        <v>33</v>
      </c>
      <c r="B5" s="79">
        <v>192.66423705</v>
      </c>
      <c r="C5" s="79">
        <v>473.03282901</v>
      </c>
      <c r="D5" s="79">
        <v>500.56981350000001</v>
      </c>
      <c r="F5" s="53"/>
      <c r="G5" s="52"/>
      <c r="H5" s="52"/>
    </row>
    <row r="6" spans="1:8" ht="18.899999999999999" customHeight="1" x14ac:dyDescent="0.25">
      <c r="A6" s="78" t="s">
        <v>32</v>
      </c>
      <c r="B6" s="79">
        <v>182.06383575000001</v>
      </c>
      <c r="C6" s="79">
        <v>534.55201853999995</v>
      </c>
      <c r="D6" s="79">
        <v>575.66381497999998</v>
      </c>
      <c r="F6" s="53"/>
      <c r="G6" s="52"/>
      <c r="H6" s="52"/>
    </row>
    <row r="7" spans="1:8" ht="18.899999999999999" customHeight="1" x14ac:dyDescent="0.25">
      <c r="A7" s="78" t="s">
        <v>31</v>
      </c>
      <c r="B7" s="79">
        <v>210.42447430999999</v>
      </c>
      <c r="C7" s="79">
        <v>608.16509590999999</v>
      </c>
      <c r="D7" s="79">
        <v>697.45731632000002</v>
      </c>
      <c r="F7" s="53"/>
      <c r="G7" s="52"/>
      <c r="H7" s="52"/>
    </row>
    <row r="8" spans="1:8" ht="18.899999999999999" customHeight="1" x14ac:dyDescent="0.25">
      <c r="A8" s="78" t="s">
        <v>176</v>
      </c>
      <c r="B8" s="79">
        <v>287.56715641</v>
      </c>
      <c r="C8" s="79">
        <v>662.30735236999999</v>
      </c>
      <c r="D8" s="79">
        <v>625.02399049999997</v>
      </c>
      <c r="F8" s="53"/>
      <c r="G8" s="52"/>
      <c r="H8" s="52"/>
    </row>
    <row r="9" spans="1:8" ht="18.899999999999999" customHeight="1" x14ac:dyDescent="0.25">
      <c r="A9" s="78" t="s">
        <v>175</v>
      </c>
      <c r="B9" s="79">
        <v>50.759858651000002</v>
      </c>
      <c r="C9" s="79">
        <v>77.022362792999999</v>
      </c>
      <c r="D9" s="79">
        <v>60.834772502</v>
      </c>
      <c r="F9" s="45"/>
      <c r="G9" s="44"/>
    </row>
    <row r="10" spans="1:8" ht="18.899999999999999" customHeight="1" x14ac:dyDescent="0.25">
      <c r="A10" s="78" t="s">
        <v>36</v>
      </c>
      <c r="B10" s="79">
        <v>60.635188663999998</v>
      </c>
      <c r="C10" s="79">
        <v>118.30202848</v>
      </c>
      <c r="D10" s="79">
        <v>84.31377904</v>
      </c>
      <c r="F10" s="53"/>
      <c r="G10" s="52"/>
      <c r="H10" s="52"/>
    </row>
    <row r="11" spans="1:8" ht="18.899999999999999" customHeight="1" x14ac:dyDescent="0.25">
      <c r="A11" s="78" t="s">
        <v>35</v>
      </c>
      <c r="B11" s="79">
        <v>81.927239352000001</v>
      </c>
      <c r="C11" s="79">
        <v>134.99298906999999</v>
      </c>
      <c r="D11" s="79">
        <v>96.400968427999999</v>
      </c>
      <c r="F11" s="53"/>
      <c r="G11" s="52"/>
      <c r="H11" s="52"/>
    </row>
    <row r="12" spans="1:8" ht="18.899999999999999" customHeight="1" x14ac:dyDescent="0.25">
      <c r="A12" s="78" t="s">
        <v>34</v>
      </c>
      <c r="B12" s="79">
        <v>81.572030545000004</v>
      </c>
      <c r="C12" s="79">
        <v>137.64492994</v>
      </c>
      <c r="D12" s="79">
        <v>107.27755886</v>
      </c>
      <c r="F12" s="53"/>
      <c r="G12" s="52"/>
      <c r="H12" s="52"/>
    </row>
    <row r="13" spans="1:8" ht="18.899999999999999" customHeight="1" x14ac:dyDescent="0.25">
      <c r="A13" s="78" t="s">
        <v>178</v>
      </c>
      <c r="B13" s="79">
        <v>109.82056272</v>
      </c>
      <c r="C13" s="79">
        <v>177.35795884999999</v>
      </c>
      <c r="D13" s="79">
        <v>157.91790528999999</v>
      </c>
      <c r="F13" s="53"/>
      <c r="G13" s="52"/>
      <c r="H13" s="52"/>
    </row>
    <row r="14" spans="1:8" ht="18.899999999999999" customHeight="1" x14ac:dyDescent="0.25">
      <c r="A14" s="78" t="s">
        <v>154</v>
      </c>
      <c r="B14" s="79">
        <v>215.35413785</v>
      </c>
      <c r="C14" s="79">
        <v>448.85369132</v>
      </c>
      <c r="D14" s="79">
        <v>438.99025831</v>
      </c>
      <c r="H14" s="73"/>
    </row>
    <row r="15" spans="1:8" ht="18.899999999999999" customHeight="1" x14ac:dyDescent="0.25">
      <c r="A15" s="71" t="s">
        <v>419</v>
      </c>
    </row>
    <row r="16" spans="1:8" x14ac:dyDescent="0.25">
      <c r="B16" s="73"/>
      <c r="H16" s="73"/>
    </row>
    <row r="17" spans="1:8" ht="15.6" x14ac:dyDescent="0.3">
      <c r="A17" s="117" t="s">
        <v>460</v>
      </c>
      <c r="B17" s="73"/>
      <c r="H17" s="73"/>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F79D2-B594-456C-AAE9-B42633116BE1}">
  <sheetPr>
    <tabColor theme="3"/>
  </sheetPr>
  <dimension ref="A1:J37"/>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8" t="s">
        <v>461</v>
      </c>
      <c r="B1" s="91"/>
      <c r="C1" s="92"/>
      <c r="D1" s="92"/>
    </row>
    <row r="2" spans="1:8" s="56" customFormat="1" ht="18.899999999999999" customHeight="1" x14ac:dyDescent="0.3">
      <c r="A2" s="75" t="s">
        <v>285</v>
      </c>
      <c r="B2" s="77" t="s">
        <v>284</v>
      </c>
      <c r="C2" s="93"/>
      <c r="D2" s="92"/>
      <c r="E2" s="93"/>
    </row>
    <row r="3" spans="1:8" ht="18.899999999999999" customHeight="1" x14ac:dyDescent="0.25">
      <c r="A3" s="78" t="s">
        <v>274</v>
      </c>
      <c r="B3" s="94">
        <v>1.10157E-114</v>
      </c>
      <c r="H3" s="73"/>
    </row>
    <row r="4" spans="1:8" ht="18.899999999999999" customHeight="1" x14ac:dyDescent="0.25">
      <c r="A4" s="78" t="s">
        <v>275</v>
      </c>
      <c r="B4" s="94">
        <v>7.1392599999999997E-153</v>
      </c>
      <c r="H4" s="73"/>
    </row>
    <row r="5" spans="1:8" ht="18.899999999999999" customHeight="1" x14ac:dyDescent="0.25">
      <c r="A5" s="78" t="s">
        <v>276</v>
      </c>
      <c r="B5" s="94">
        <v>4.0211169999999997E-85</v>
      </c>
      <c r="H5" s="73"/>
    </row>
    <row r="6" spans="1:8" ht="18.899999999999999" customHeight="1" x14ac:dyDescent="0.25">
      <c r="A6" s="78" t="s">
        <v>280</v>
      </c>
      <c r="B6" s="94">
        <v>0.49763197059999997</v>
      </c>
      <c r="H6" s="73"/>
    </row>
    <row r="7" spans="1:8" ht="18.899999999999999" customHeight="1" x14ac:dyDescent="0.25">
      <c r="A7" s="78" t="s">
        <v>281</v>
      </c>
      <c r="B7" s="94">
        <v>1.5053579E-7</v>
      </c>
      <c r="H7" s="73"/>
    </row>
    <row r="8" spans="1:8" ht="18.899999999999999" customHeight="1" x14ac:dyDescent="0.25">
      <c r="A8" s="78" t="s">
        <v>277</v>
      </c>
      <c r="B8" s="94">
        <v>3.8275700000000002E-124</v>
      </c>
      <c r="H8" s="73"/>
    </row>
    <row r="9" spans="1:8" ht="18.899999999999999" customHeight="1" x14ac:dyDescent="0.25">
      <c r="A9" s="78" t="s">
        <v>278</v>
      </c>
      <c r="B9" s="94">
        <v>4.66231E-144</v>
      </c>
      <c r="H9" s="73"/>
    </row>
    <row r="10" spans="1:8" ht="18.899999999999999" customHeight="1" x14ac:dyDescent="0.25">
      <c r="A10" s="78" t="s">
        <v>279</v>
      </c>
      <c r="B10" s="94">
        <v>1.19311E-194</v>
      </c>
      <c r="H10" s="73"/>
    </row>
    <row r="11" spans="1:8" ht="18.899999999999999" customHeight="1" x14ac:dyDescent="0.25">
      <c r="A11" s="78" t="s">
        <v>282</v>
      </c>
      <c r="B11" s="94">
        <v>0.84550672959999995</v>
      </c>
      <c r="H11" s="73"/>
    </row>
    <row r="12" spans="1:8" ht="18.899999999999999" customHeight="1" x14ac:dyDescent="0.25">
      <c r="A12" s="78" t="s">
        <v>283</v>
      </c>
      <c r="B12" s="94">
        <v>1.1598443E-3</v>
      </c>
      <c r="H12" s="73"/>
    </row>
    <row r="13" spans="1:8" ht="18.899999999999999" customHeight="1" x14ac:dyDescent="0.25">
      <c r="A13" s="71" t="s">
        <v>462</v>
      </c>
      <c r="B13" s="119"/>
    </row>
    <row r="15" spans="1:8" ht="15.6" x14ac:dyDescent="0.3">
      <c r="A15" s="117" t="s">
        <v>460</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Data'!cabg_Feb_5_2013hjp_1_2</vt:lpstr>
      <vt:lpstr>'Raw Data'!cabg_Feb_5_2013hjp_1_3</vt:lpstr>
      <vt:lpstr>'Raw Data'!cabg_Feb_5_2013hjp_1_4</vt:lpstr>
      <vt:lpstr>'Raw Data'!cath_Feb_5_2013hjp</vt:lpstr>
      <vt:lpstr>'Raw Data'!cath_Feb_5_2013hjp_1</vt:lpstr>
      <vt:lpstr>'Raw Data'!cath_Feb_5_2013hjp_2</vt:lpstr>
      <vt:lpstr>'Raw Data'!cath_Feb_5_2013hjp_3</vt:lpstr>
      <vt:lpstr>'Raw Data'!cath_Feb_5_2013hjp_4</vt:lpstr>
      <vt:lpstr>'Raw Data'!dementia_Feb_12_2013hjp</vt:lpstr>
      <vt:lpstr>'Raw Data'!dementia_Feb_12_2013hjp_1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Data'!knee_replace_Feb_5_2013hjp_2</vt:lpstr>
      <vt:lpstr>'Raw Data'!knee_replace_Feb_5_2013hjp_3</vt:lpstr>
      <vt:lpstr>'Raw Data'!knee_replace_Feb_5_2013hjp_4</vt:lpstr>
      <vt:lpstr>'Raw Data'!pci_Feb_5_2013hjp</vt:lpstr>
      <vt:lpstr>'Raw Data'!pci_Feb_5_2013hjp_1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RHA-Chapter13-HB1A1C-Rates</dc:title>
  <dc:creator>rodm</dc:creator>
  <cp:lastModifiedBy>Lindsey Dahl</cp:lastModifiedBy>
  <cp:lastPrinted>2024-06-05T19:11:10Z</cp:lastPrinted>
  <dcterms:created xsi:type="dcterms:W3CDTF">2012-06-19T01:21:24Z</dcterms:created>
  <dcterms:modified xsi:type="dcterms:W3CDTF">2025-12-04T21:22:20Z</dcterms:modified>
</cp:coreProperties>
</file>